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7635" windowHeight="7485" activeTab="5"/>
  </bookViews>
  <sheets>
    <sheet name="Toetsmatrix" sheetId="1" r:id="rId1"/>
    <sheet name="Blad2" sheetId="2" r:id="rId2"/>
    <sheet name="Antwoorden 1" sheetId="3" r:id="rId3"/>
    <sheet name="Antwoorden 2" sheetId="4" r:id="rId4"/>
    <sheet name="Leerlingen 1" sheetId="5" r:id="rId5"/>
    <sheet name="Leerlingen 2" sheetId="6" r:id="rId6"/>
    <sheet name="Leerlingen onderdeel" sheetId="7" r:id="rId7"/>
  </sheets>
  <calcPr calcId="125725"/>
</workbook>
</file>

<file path=xl/calcChain.xml><?xml version="1.0" encoding="utf-8"?>
<calcChain xmlns="http://schemas.openxmlformats.org/spreadsheetml/2006/main">
  <c r="J27" i="7"/>
  <c r="I27"/>
  <c r="H27"/>
  <c r="G27"/>
  <c r="F27"/>
  <c r="E27"/>
  <c r="D27"/>
  <c r="C27"/>
  <c r="B27"/>
  <c r="J26"/>
  <c r="I26"/>
  <c r="H26"/>
  <c r="G26"/>
  <c r="F26"/>
  <c r="E26"/>
  <c r="D26"/>
  <c r="C26"/>
  <c r="B26"/>
  <c r="O25"/>
  <c r="N25"/>
  <c r="P25" s="1"/>
  <c r="M25"/>
  <c r="K25"/>
  <c r="N24"/>
  <c r="M24"/>
  <c r="O24" s="1"/>
  <c r="K24"/>
  <c r="O23"/>
  <c r="N23"/>
  <c r="P23" s="1"/>
  <c r="M23"/>
  <c r="K23"/>
  <c r="N22"/>
  <c r="M22"/>
  <c r="O22" s="1"/>
  <c r="K22"/>
  <c r="O21"/>
  <c r="N21"/>
  <c r="P21" s="1"/>
  <c r="M21"/>
  <c r="K21"/>
  <c r="N20"/>
  <c r="M20"/>
  <c r="O20" s="1"/>
  <c r="K20"/>
  <c r="O19"/>
  <c r="N19"/>
  <c r="P19" s="1"/>
  <c r="M19"/>
  <c r="K19"/>
  <c r="N18"/>
  <c r="M18"/>
  <c r="O18" s="1"/>
  <c r="K18"/>
  <c r="O17"/>
  <c r="N17"/>
  <c r="P17" s="1"/>
  <c r="M17"/>
  <c r="K17"/>
  <c r="N16"/>
  <c r="M16"/>
  <c r="O16" s="1"/>
  <c r="K16"/>
  <c r="O15"/>
  <c r="N15"/>
  <c r="P15" s="1"/>
  <c r="M15"/>
  <c r="K15"/>
  <c r="N14"/>
  <c r="M14"/>
  <c r="O14" s="1"/>
  <c r="K14"/>
  <c r="O13"/>
  <c r="N13"/>
  <c r="P13" s="1"/>
  <c r="M13"/>
  <c r="K13"/>
  <c r="N12"/>
  <c r="P12" s="1"/>
  <c r="M12"/>
  <c r="O12" s="1"/>
  <c r="K12"/>
  <c r="O11"/>
  <c r="N11"/>
  <c r="P11" s="1"/>
  <c r="M11"/>
  <c r="K11"/>
  <c r="N10"/>
  <c r="P10" s="1"/>
  <c r="M10"/>
  <c r="O10" s="1"/>
  <c r="K10"/>
  <c r="O9"/>
  <c r="N9"/>
  <c r="P9" s="1"/>
  <c r="M9"/>
  <c r="K9"/>
  <c r="N8"/>
  <c r="P8" s="1"/>
  <c r="M8"/>
  <c r="O8" s="1"/>
  <c r="K8"/>
  <c r="O7"/>
  <c r="N7"/>
  <c r="P7" s="1"/>
  <c r="M7"/>
  <c r="K7"/>
  <c r="L7" s="1"/>
  <c r="N6"/>
  <c r="P6" s="1"/>
  <c r="M6"/>
  <c r="O6" s="1"/>
  <c r="K6"/>
  <c r="P5"/>
  <c r="O5"/>
  <c r="N5"/>
  <c r="M5"/>
  <c r="K5"/>
  <c r="L25" s="1"/>
  <c r="J4"/>
  <c r="I4"/>
  <c r="H4"/>
  <c r="G4"/>
  <c r="F4"/>
  <c r="E4"/>
  <c r="D4"/>
  <c r="C4"/>
  <c r="B4"/>
  <c r="T6" i="5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5"/>
  <c r="U5" s="1"/>
  <c r="Q26" i="6"/>
  <c r="R26"/>
  <c r="P26"/>
  <c r="K27"/>
  <c r="J27"/>
  <c r="I27"/>
  <c r="H27"/>
  <c r="G27"/>
  <c r="F27"/>
  <c r="E27"/>
  <c r="D27"/>
  <c r="C27"/>
  <c r="B27"/>
  <c r="K26"/>
  <c r="J26"/>
  <c r="I26"/>
  <c r="H26"/>
  <c r="G26"/>
  <c r="F26"/>
  <c r="E26"/>
  <c r="D26"/>
  <c r="C26"/>
  <c r="B26"/>
  <c r="O25"/>
  <c r="N25"/>
  <c r="Q25" s="1"/>
  <c r="M25"/>
  <c r="P25" s="1"/>
  <c r="L25"/>
  <c r="K25"/>
  <c r="O24"/>
  <c r="R24" s="1"/>
  <c r="N24"/>
  <c r="Q24" s="1"/>
  <c r="M24"/>
  <c r="P24" s="1"/>
  <c r="L24"/>
  <c r="K24"/>
  <c r="O23"/>
  <c r="R23" s="1"/>
  <c r="N23"/>
  <c r="Q23" s="1"/>
  <c r="M23"/>
  <c r="P23" s="1"/>
  <c r="L23"/>
  <c r="K23"/>
  <c r="O22"/>
  <c r="R22" s="1"/>
  <c r="N22"/>
  <c r="Q22" s="1"/>
  <c r="M22"/>
  <c r="P22" s="1"/>
  <c r="L22"/>
  <c r="K22"/>
  <c r="O21"/>
  <c r="R21" s="1"/>
  <c r="N21"/>
  <c r="Q21" s="1"/>
  <c r="M21"/>
  <c r="P21" s="1"/>
  <c r="L21"/>
  <c r="K21"/>
  <c r="O20"/>
  <c r="R20" s="1"/>
  <c r="N20"/>
  <c r="Q20" s="1"/>
  <c r="M20"/>
  <c r="P20" s="1"/>
  <c r="L20"/>
  <c r="K20"/>
  <c r="O19"/>
  <c r="R19" s="1"/>
  <c r="N19"/>
  <c r="Q19" s="1"/>
  <c r="M19"/>
  <c r="P19" s="1"/>
  <c r="L19"/>
  <c r="K19"/>
  <c r="O18"/>
  <c r="R18" s="1"/>
  <c r="N18"/>
  <c r="Q18" s="1"/>
  <c r="M18"/>
  <c r="P18" s="1"/>
  <c r="L18"/>
  <c r="K18"/>
  <c r="O17"/>
  <c r="R17" s="1"/>
  <c r="N17"/>
  <c r="Q17" s="1"/>
  <c r="M17"/>
  <c r="P17" s="1"/>
  <c r="L17"/>
  <c r="K17"/>
  <c r="O16"/>
  <c r="R16" s="1"/>
  <c r="N16"/>
  <c r="Q16" s="1"/>
  <c r="M16"/>
  <c r="P16" s="1"/>
  <c r="L16"/>
  <c r="K16"/>
  <c r="O15"/>
  <c r="R15" s="1"/>
  <c r="N15"/>
  <c r="Q15" s="1"/>
  <c r="M15"/>
  <c r="P15" s="1"/>
  <c r="L15"/>
  <c r="K15"/>
  <c r="O14"/>
  <c r="R14" s="1"/>
  <c r="N14"/>
  <c r="Q14" s="1"/>
  <c r="M14"/>
  <c r="P14" s="1"/>
  <c r="L14"/>
  <c r="K14"/>
  <c r="O13"/>
  <c r="R13" s="1"/>
  <c r="N13"/>
  <c r="Q13" s="1"/>
  <c r="M13"/>
  <c r="P13" s="1"/>
  <c r="L13"/>
  <c r="K13"/>
  <c r="O12"/>
  <c r="R12" s="1"/>
  <c r="N12"/>
  <c r="Q12" s="1"/>
  <c r="M12"/>
  <c r="P12" s="1"/>
  <c r="L12"/>
  <c r="K12"/>
  <c r="O11"/>
  <c r="R11" s="1"/>
  <c r="N11"/>
  <c r="Q11" s="1"/>
  <c r="M11"/>
  <c r="P11" s="1"/>
  <c r="L11"/>
  <c r="K11"/>
  <c r="O10"/>
  <c r="R10" s="1"/>
  <c r="N10"/>
  <c r="Q10" s="1"/>
  <c r="M10"/>
  <c r="P10" s="1"/>
  <c r="L10"/>
  <c r="K10"/>
  <c r="O9"/>
  <c r="R9" s="1"/>
  <c r="N9"/>
  <c r="Q9" s="1"/>
  <c r="M9"/>
  <c r="P9" s="1"/>
  <c r="L9"/>
  <c r="K9"/>
  <c r="O8"/>
  <c r="R8" s="1"/>
  <c r="N8"/>
  <c r="Q8" s="1"/>
  <c r="M8"/>
  <c r="P8" s="1"/>
  <c r="L8"/>
  <c r="K8"/>
  <c r="O7"/>
  <c r="R7" s="1"/>
  <c r="N7"/>
  <c r="Q7" s="1"/>
  <c r="M7"/>
  <c r="P7" s="1"/>
  <c r="L7"/>
  <c r="K7"/>
  <c r="O6"/>
  <c r="R6" s="1"/>
  <c r="N6"/>
  <c r="Q6" s="1"/>
  <c r="M6"/>
  <c r="P6" s="1"/>
  <c r="L6"/>
  <c r="K6"/>
  <c r="O5"/>
  <c r="R25" s="1"/>
  <c r="N5"/>
  <c r="Q5" s="1"/>
  <c r="M5"/>
  <c r="P5" s="1"/>
  <c r="L5"/>
  <c r="K5"/>
  <c r="J4"/>
  <c r="I4"/>
  <c r="H4"/>
  <c r="G4"/>
  <c r="F4"/>
  <c r="E4"/>
  <c r="D4"/>
  <c r="C4"/>
  <c r="B4"/>
  <c r="N6" i="5"/>
  <c r="O6"/>
  <c r="N7"/>
  <c r="O7"/>
  <c r="N8"/>
  <c r="O8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M6"/>
  <c r="P6" s="1"/>
  <c r="M7"/>
  <c r="M8"/>
  <c r="M9"/>
  <c r="M10"/>
  <c r="P10" s="1"/>
  <c r="M11"/>
  <c r="M12"/>
  <c r="M13"/>
  <c r="M14"/>
  <c r="P14" s="1"/>
  <c r="M15"/>
  <c r="M16"/>
  <c r="M17"/>
  <c r="M18"/>
  <c r="P18" s="1"/>
  <c r="M19"/>
  <c r="M20"/>
  <c r="M21"/>
  <c r="M22"/>
  <c r="P22" s="1"/>
  <c r="M23"/>
  <c r="M24"/>
  <c r="N5"/>
  <c r="Q13" s="1"/>
  <c r="O5"/>
  <c r="R17" s="1"/>
  <c r="M5"/>
  <c r="P5" s="1"/>
  <c r="M25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K25"/>
  <c r="K24"/>
  <c r="K23"/>
  <c r="K22"/>
  <c r="L22" s="1"/>
  <c r="K21"/>
  <c r="K20"/>
  <c r="K19"/>
  <c r="K18"/>
  <c r="K17"/>
  <c r="K16"/>
  <c r="K15"/>
  <c r="K14"/>
  <c r="L14" s="1"/>
  <c r="K13"/>
  <c r="K12"/>
  <c r="K11"/>
  <c r="K10"/>
  <c r="K9"/>
  <c r="K8"/>
  <c r="K7"/>
  <c r="K6"/>
  <c r="L6" s="1"/>
  <c r="K5"/>
  <c r="J4"/>
  <c r="I4"/>
  <c r="H4"/>
  <c r="G4"/>
  <c r="F4"/>
  <c r="E4"/>
  <c r="D4"/>
  <c r="C4"/>
  <c r="B4"/>
  <c r="L27" i="4"/>
  <c r="K27"/>
  <c r="L26"/>
  <c r="K26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M25"/>
  <c r="M24"/>
  <c r="M23"/>
  <c r="M22"/>
  <c r="M21"/>
  <c r="M20"/>
  <c r="M19"/>
  <c r="M18"/>
  <c r="M17"/>
  <c r="M16"/>
  <c r="M15"/>
  <c r="M14"/>
  <c r="M13"/>
  <c r="M26" s="1"/>
  <c r="M12"/>
  <c r="M11"/>
  <c r="M10"/>
  <c r="M9"/>
  <c r="M8"/>
  <c r="M7"/>
  <c r="M6"/>
  <c r="M27" s="1"/>
  <c r="M5"/>
  <c r="J4"/>
  <c r="I4"/>
  <c r="H4"/>
  <c r="G4"/>
  <c r="F4"/>
  <c r="E4"/>
  <c r="D4"/>
  <c r="C4"/>
  <c r="B4"/>
  <c r="L26" i="3"/>
  <c r="C27"/>
  <c r="D27"/>
  <c r="E27"/>
  <c r="F27"/>
  <c r="G27"/>
  <c r="H27"/>
  <c r="I27"/>
  <c r="J27"/>
  <c r="K27"/>
  <c r="L27"/>
  <c r="B27"/>
  <c r="K2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5"/>
  <c r="C26"/>
  <c r="D26"/>
  <c r="E26"/>
  <c r="F26"/>
  <c r="G26"/>
  <c r="H26"/>
  <c r="I26"/>
  <c r="J26"/>
  <c r="B26"/>
  <c r="J4"/>
  <c r="I4"/>
  <c r="H4"/>
  <c r="G4"/>
  <c r="F4"/>
  <c r="E4"/>
  <c r="D4"/>
  <c r="C4"/>
  <c r="B4"/>
  <c r="B23" i="1"/>
  <c r="C23"/>
  <c r="D23"/>
  <c r="E23"/>
  <c r="F23"/>
  <c r="B24"/>
  <c r="C24"/>
  <c r="D24"/>
  <c r="E24"/>
  <c r="F24"/>
  <c r="B25"/>
  <c r="C25"/>
  <c r="D25"/>
  <c r="E25"/>
  <c r="F25"/>
  <c r="F32" s="1"/>
  <c r="B26"/>
  <c r="B33" s="1"/>
  <c r="G33" s="1"/>
  <c r="C26"/>
  <c r="C33" s="1"/>
  <c r="D26"/>
  <c r="D33" s="1"/>
  <c r="E26"/>
  <c r="F26"/>
  <c r="C22"/>
  <c r="D22"/>
  <c r="D29" s="1"/>
  <c r="E22"/>
  <c r="E29" s="1"/>
  <c r="F22"/>
  <c r="B22"/>
  <c r="B29" s="1"/>
  <c r="B32"/>
  <c r="C32"/>
  <c r="D32"/>
  <c r="E32"/>
  <c r="E33"/>
  <c r="F33"/>
  <c r="F31"/>
  <c r="F29"/>
  <c r="D30"/>
  <c r="C29"/>
  <c r="J4"/>
  <c r="C4"/>
  <c r="D4"/>
  <c r="E4"/>
  <c r="F4"/>
  <c r="G4"/>
  <c r="H4"/>
  <c r="I4"/>
  <c r="B4"/>
  <c r="L8" i="7" l="1"/>
  <c r="L10"/>
  <c r="L12"/>
  <c r="L14"/>
  <c r="L16"/>
  <c r="L18"/>
  <c r="L20"/>
  <c r="L22"/>
  <c r="L24"/>
  <c r="K26"/>
  <c r="L5"/>
  <c r="P14"/>
  <c r="P16"/>
  <c r="P18"/>
  <c r="P20"/>
  <c r="P22"/>
  <c r="P24"/>
  <c r="P26" s="1"/>
  <c r="O26"/>
  <c r="K27"/>
  <c r="L9"/>
  <c r="L11"/>
  <c r="L13"/>
  <c r="L15"/>
  <c r="L17"/>
  <c r="L19"/>
  <c r="L21"/>
  <c r="L23"/>
  <c r="L6"/>
  <c r="V9" i="5"/>
  <c r="V15"/>
  <c r="V7"/>
  <c r="V10"/>
  <c r="U13"/>
  <c r="U17"/>
  <c r="Q5"/>
  <c r="Q24"/>
  <c r="Q16"/>
  <c r="Q8"/>
  <c r="Q21"/>
  <c r="L17"/>
  <c r="P12"/>
  <c r="U22"/>
  <c r="Q9"/>
  <c r="Q20"/>
  <c r="Q12"/>
  <c r="U23"/>
  <c r="Q25"/>
  <c r="L11"/>
  <c r="L19"/>
  <c r="P21"/>
  <c r="P13"/>
  <c r="R25"/>
  <c r="R21"/>
  <c r="R13"/>
  <c r="R9"/>
  <c r="V13"/>
  <c r="V21"/>
  <c r="L13"/>
  <c r="L21"/>
  <c r="P19"/>
  <c r="P11"/>
  <c r="R24"/>
  <c r="R20"/>
  <c r="R16"/>
  <c r="R12"/>
  <c r="R8"/>
  <c r="P20"/>
  <c r="V5"/>
  <c r="U10"/>
  <c r="U15"/>
  <c r="V17"/>
  <c r="V20"/>
  <c r="V25"/>
  <c r="L12"/>
  <c r="L20"/>
  <c r="P25"/>
  <c r="R5"/>
  <c r="V12"/>
  <c r="V22"/>
  <c r="V19"/>
  <c r="P23"/>
  <c r="P15"/>
  <c r="P7"/>
  <c r="R22"/>
  <c r="R18"/>
  <c r="R14"/>
  <c r="R10"/>
  <c r="R6"/>
  <c r="U9"/>
  <c r="V11"/>
  <c r="V16"/>
  <c r="V24"/>
  <c r="V14"/>
  <c r="U14"/>
  <c r="L8"/>
  <c r="L16"/>
  <c r="L24"/>
  <c r="P24"/>
  <c r="P16"/>
  <c r="P8"/>
  <c r="Q23"/>
  <c r="Q19"/>
  <c r="Q15"/>
  <c r="Q11"/>
  <c r="Q7"/>
  <c r="V6"/>
  <c r="U11"/>
  <c r="V18"/>
  <c r="U7"/>
  <c r="U19"/>
  <c r="L7"/>
  <c r="L15"/>
  <c r="L23"/>
  <c r="Q6"/>
  <c r="P17"/>
  <c r="P9"/>
  <c r="R23"/>
  <c r="R19"/>
  <c r="R15"/>
  <c r="R11"/>
  <c r="R7"/>
  <c r="Q17"/>
  <c r="U6"/>
  <c r="V8"/>
  <c r="U18"/>
  <c r="U21"/>
  <c r="V23"/>
  <c r="U8"/>
  <c r="U20"/>
  <c r="U12"/>
  <c r="U16"/>
  <c r="U24"/>
  <c r="R5" i="6"/>
  <c r="L25" i="5"/>
  <c r="U25" s="1"/>
  <c r="L9"/>
  <c r="L5"/>
  <c r="Q22"/>
  <c r="Q18"/>
  <c r="Q14"/>
  <c r="Q10"/>
  <c r="L18"/>
  <c r="L10"/>
  <c r="K26"/>
  <c r="K27"/>
  <c r="M27" i="3"/>
  <c r="M26"/>
  <c r="G32" i="1"/>
  <c r="F34"/>
  <c r="G29"/>
  <c r="C30"/>
  <c r="C34" s="1"/>
  <c r="C31"/>
  <c r="E31"/>
  <c r="E30"/>
  <c r="E34" s="1"/>
  <c r="F30"/>
  <c r="D31"/>
  <c r="D34" s="1"/>
  <c r="B31"/>
  <c r="G31" s="1"/>
  <c r="B30"/>
  <c r="G30" s="1"/>
  <c r="V26" i="5" l="1"/>
  <c r="P26"/>
  <c r="R26"/>
  <c r="U26"/>
  <c r="Q26"/>
  <c r="B34" i="1"/>
  <c r="G34" s="1"/>
  <c r="B37" s="1"/>
  <c r="E39"/>
  <c r="C41"/>
  <c r="D39"/>
  <c r="B41"/>
  <c r="E38"/>
  <c r="C40"/>
  <c r="F41"/>
  <c r="D38"/>
  <c r="E37"/>
  <c r="B39"/>
  <c r="E40"/>
  <c r="D37"/>
  <c r="B40" l="1"/>
  <c r="F37"/>
  <c r="C38"/>
  <c r="E41"/>
  <c r="F38"/>
  <c r="F39"/>
  <c r="F42" s="1"/>
  <c r="C39"/>
  <c r="G39" s="1"/>
  <c r="D40"/>
  <c r="D42" s="1"/>
  <c r="D41"/>
  <c r="G41" s="1"/>
  <c r="F40"/>
  <c r="C37"/>
  <c r="B38"/>
  <c r="G40"/>
  <c r="G38"/>
  <c r="E42"/>
  <c r="C42" l="1"/>
  <c r="G42" s="1"/>
  <c r="G37"/>
  <c r="B42"/>
</calcChain>
</file>

<file path=xl/sharedStrings.xml><?xml version="1.0" encoding="utf-8"?>
<sst xmlns="http://schemas.openxmlformats.org/spreadsheetml/2006/main" count="288" uniqueCount="36">
  <si>
    <t>Hfdst 1</t>
  </si>
  <si>
    <t>Hfdst 2</t>
  </si>
  <si>
    <t>Hfdst 3</t>
  </si>
  <si>
    <t xml:space="preserve">Test </t>
  </si>
  <si>
    <t>Hfdst 4</t>
  </si>
  <si>
    <t>Leerling 1</t>
  </si>
  <si>
    <t>Leerling 2</t>
  </si>
  <si>
    <t>Leerling 3</t>
  </si>
  <si>
    <t>Leerling 4</t>
  </si>
  <si>
    <t>Leerling 5</t>
  </si>
  <si>
    <t>Leerling 6</t>
  </si>
  <si>
    <t>Leerling 7</t>
  </si>
  <si>
    <t>Leerling 8</t>
  </si>
  <si>
    <t>Leerling 9</t>
  </si>
  <si>
    <t>Leerling 10</t>
  </si>
  <si>
    <t>Leerling 11</t>
  </si>
  <si>
    <t>Leerling 12</t>
  </si>
  <si>
    <t>Leerling 13</t>
  </si>
  <si>
    <t>Leerling 14</t>
  </si>
  <si>
    <t>Maximum</t>
  </si>
  <si>
    <t>KE</t>
  </si>
  <si>
    <t>KU</t>
  </si>
  <si>
    <t>TOE</t>
  </si>
  <si>
    <t>Hfdst 5</t>
  </si>
  <si>
    <t>Totaal</t>
  </si>
  <si>
    <t>Leerling 15</t>
  </si>
  <si>
    <t>Leerling 16</t>
  </si>
  <si>
    <t>Leerling 17</t>
  </si>
  <si>
    <t>Leerling 18</t>
  </si>
  <si>
    <t>Leerling 19</t>
  </si>
  <si>
    <t>Leerling 20</t>
  </si>
  <si>
    <t>EL</t>
  </si>
  <si>
    <t>BA</t>
  </si>
  <si>
    <t>VER</t>
  </si>
  <si>
    <t>p-waarde</t>
  </si>
  <si>
    <t>scheefheid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</si>
</sst>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/>
    <xf numFmtId="2" fontId="2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2" xfId="0" applyFont="1" applyFill="1" applyBorder="1"/>
    <xf numFmtId="0" fontId="1" fillId="0" borderId="2" xfId="0" applyFont="1" applyBorder="1"/>
    <xf numFmtId="0" fontId="2" fillId="0" borderId="2" xfId="0" applyFont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2" fillId="0" borderId="17" xfId="0" applyNumberFormat="1" applyFont="1" applyBorder="1"/>
    <xf numFmtId="164" fontId="2" fillId="0" borderId="3" xfId="0" applyNumberFormat="1" applyFont="1" applyBorder="1"/>
    <xf numFmtId="164" fontId="2" fillId="0" borderId="18" xfId="0" applyNumberFormat="1" applyFont="1" applyBorder="1"/>
    <xf numFmtId="164" fontId="2" fillId="0" borderId="19" xfId="0" applyNumberFormat="1" applyFont="1" applyBorder="1"/>
    <xf numFmtId="164" fontId="2" fillId="0" borderId="20" xfId="0" applyNumberFormat="1" applyFont="1" applyBorder="1"/>
    <xf numFmtId="164" fontId="2" fillId="0" borderId="21" xfId="0" applyNumberFormat="1" applyFont="1" applyBorder="1"/>
    <xf numFmtId="0" fontId="2" fillId="0" borderId="15" xfId="0" applyFont="1" applyFill="1" applyBorder="1"/>
    <xf numFmtId="0" fontId="2" fillId="0" borderId="14" xfId="0" applyFont="1" applyFill="1" applyBorder="1"/>
    <xf numFmtId="0" fontId="2" fillId="0" borderId="22" xfId="0" applyFont="1" applyFill="1" applyBorder="1"/>
    <xf numFmtId="0" fontId="0" fillId="0" borderId="4" xfId="0" applyBorder="1"/>
    <xf numFmtId="0" fontId="0" fillId="0" borderId="6" xfId="0" applyBorder="1"/>
    <xf numFmtId="0" fontId="2" fillId="0" borderId="16" xfId="0" applyFont="1" applyFill="1" applyBorder="1"/>
    <xf numFmtId="0" fontId="2" fillId="0" borderId="3" xfId="0" applyFont="1" applyBorder="1"/>
    <xf numFmtId="0" fontId="1" fillId="0" borderId="1" xfId="0" applyFont="1" applyFill="1" applyBorder="1"/>
    <xf numFmtId="9" fontId="3" fillId="0" borderId="1" xfId="0" applyNumberFormat="1" applyFont="1" applyBorder="1"/>
    <xf numFmtId="9" fontId="2" fillId="0" borderId="1" xfId="0" applyNumberFormat="1" applyFont="1" applyBorder="1"/>
    <xf numFmtId="9" fontId="1" fillId="0" borderId="1" xfId="0" applyNumberFormat="1" applyFont="1" applyBorder="1"/>
  </cellXfs>
  <cellStyles count="1">
    <cellStyle name="Standaard" xfId="0" builtinId="0"/>
  </cellStyles>
  <dxfs count="7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activeCell="N13" sqref="N13"/>
    </sheetView>
  </sheetViews>
  <sheetFormatPr defaultRowHeight="15"/>
  <cols>
    <col min="1" max="1" width="16.28515625" customWidth="1"/>
  </cols>
  <sheetData>
    <row r="1" spans="1:10" ht="15.7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4"/>
      <c r="B2" s="5" t="s">
        <v>0</v>
      </c>
      <c r="C2" s="5" t="s">
        <v>0</v>
      </c>
      <c r="D2" s="5" t="s">
        <v>0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2</v>
      </c>
      <c r="J2" s="5" t="s">
        <v>2</v>
      </c>
    </row>
    <row r="3" spans="1:10" ht="15.75">
      <c r="A3" s="4"/>
      <c r="B3" s="5" t="s">
        <v>20</v>
      </c>
      <c r="C3" s="5" t="s">
        <v>20</v>
      </c>
      <c r="D3" s="5" t="s">
        <v>21</v>
      </c>
      <c r="E3" s="5" t="s">
        <v>21</v>
      </c>
      <c r="F3" s="5" t="s">
        <v>22</v>
      </c>
      <c r="G3" s="5" t="s">
        <v>22</v>
      </c>
      <c r="H3" s="5" t="s">
        <v>22</v>
      </c>
      <c r="I3" s="5" t="s">
        <v>20</v>
      </c>
      <c r="J3" s="5" t="s">
        <v>20</v>
      </c>
    </row>
    <row r="4" spans="1:10" ht="15.75">
      <c r="A4" s="4"/>
      <c r="B4" s="5" t="str">
        <f>CONCATENATE(B2,B3)</f>
        <v>Hfdst 1KE</v>
      </c>
      <c r="C4" s="5" t="str">
        <f t="shared" ref="C4:J4" si="0">CONCATENATE(C2,C3)</f>
        <v>Hfdst 1KE</v>
      </c>
      <c r="D4" s="5" t="str">
        <f t="shared" si="0"/>
        <v>Hfdst 1KU</v>
      </c>
      <c r="E4" s="5" t="str">
        <f t="shared" si="0"/>
        <v>Hfdst 2KU</v>
      </c>
      <c r="F4" s="5" t="str">
        <f t="shared" si="0"/>
        <v>Hfdst 2TOE</v>
      </c>
      <c r="G4" s="5" t="str">
        <f t="shared" si="0"/>
        <v>Hfdst 2TOE</v>
      </c>
      <c r="H4" s="5" t="str">
        <f t="shared" si="0"/>
        <v>Hfdst 2TOE</v>
      </c>
      <c r="I4" s="5" t="str">
        <f t="shared" si="0"/>
        <v>Hfdst 3KE</v>
      </c>
      <c r="J4" s="5" t="str">
        <f t="shared" si="0"/>
        <v>Hfdst 3KE</v>
      </c>
    </row>
    <row r="5" spans="1:10" ht="15.75">
      <c r="A5" s="3" t="s">
        <v>19</v>
      </c>
      <c r="B5" s="7">
        <v>5</v>
      </c>
      <c r="C5" s="7">
        <v>10</v>
      </c>
      <c r="D5" s="7">
        <v>8</v>
      </c>
      <c r="E5" s="7">
        <v>7</v>
      </c>
      <c r="F5" s="7">
        <v>10</v>
      </c>
      <c r="G5" s="7">
        <v>10</v>
      </c>
      <c r="H5" s="7">
        <v>10</v>
      </c>
      <c r="I5" s="7">
        <v>5</v>
      </c>
      <c r="J5" s="7">
        <v>10</v>
      </c>
    </row>
    <row r="6" spans="1:10" ht="15.75">
      <c r="A6" s="5" t="s">
        <v>5</v>
      </c>
      <c r="B6" s="5"/>
      <c r="C6" s="5"/>
      <c r="D6" s="5"/>
      <c r="E6" s="5"/>
      <c r="F6" s="5"/>
      <c r="G6" s="5"/>
      <c r="H6" s="5"/>
      <c r="I6" s="5"/>
      <c r="J6" s="5"/>
    </row>
    <row r="7" spans="1:10" ht="15.75">
      <c r="A7" s="5" t="s">
        <v>6</v>
      </c>
      <c r="B7" s="5"/>
      <c r="C7" s="5"/>
      <c r="D7" s="5"/>
      <c r="E7" s="5"/>
      <c r="F7" s="5"/>
      <c r="G7" s="5"/>
      <c r="H7" s="5"/>
      <c r="I7" s="5"/>
      <c r="J7" s="5"/>
    </row>
    <row r="8" spans="1:10" ht="15.75">
      <c r="A8" s="5" t="s">
        <v>7</v>
      </c>
      <c r="B8" s="5"/>
      <c r="C8" s="5"/>
      <c r="D8" s="5"/>
      <c r="E8" s="5"/>
      <c r="F8" s="5"/>
      <c r="G8" s="5"/>
      <c r="H8" s="5"/>
      <c r="I8" s="5"/>
      <c r="J8" s="5"/>
    </row>
    <row r="9" spans="1:10" ht="15.75">
      <c r="A9" s="5" t="s">
        <v>8</v>
      </c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5" t="s">
        <v>9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5" t="s">
        <v>11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5" t="s">
        <v>12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ht="15.75">
      <c r="A14" s="5" t="s">
        <v>13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 t="s">
        <v>15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 t="s">
        <v>16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 t="s">
        <v>17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ht="15.75">
      <c r="A19" s="5" t="s">
        <v>18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ht="15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.75">
      <c r="A21" s="4"/>
      <c r="B21" s="5" t="s">
        <v>0</v>
      </c>
      <c r="C21" s="5" t="s">
        <v>1</v>
      </c>
      <c r="D21" s="5" t="s">
        <v>2</v>
      </c>
      <c r="E21" s="5"/>
      <c r="F21" s="5"/>
      <c r="G21" s="4"/>
      <c r="H21" s="4"/>
      <c r="I21" s="4"/>
      <c r="J21" s="4"/>
    </row>
    <row r="22" spans="1:10" ht="15.75">
      <c r="A22" s="5" t="s">
        <v>20</v>
      </c>
      <c r="B22" s="5" t="str">
        <f>IF(B$21="","",IF($A22="","",CONCATENATE(B$21,$A22)))</f>
        <v>Hfdst 1KE</v>
      </c>
      <c r="C22" s="5" t="str">
        <f t="shared" ref="C22:F26" si="1">IF(C$21="","",IF($A22="","",CONCATENATE(C$21,$A22)))</f>
        <v>Hfdst 2KE</v>
      </c>
      <c r="D22" s="5" t="str">
        <f t="shared" si="1"/>
        <v>Hfdst 3KE</v>
      </c>
      <c r="E22" s="5" t="str">
        <f t="shared" si="1"/>
        <v/>
      </c>
      <c r="F22" s="5" t="str">
        <f t="shared" si="1"/>
        <v/>
      </c>
      <c r="G22" s="4"/>
      <c r="H22" s="4"/>
      <c r="I22" s="4"/>
      <c r="J22" s="4"/>
    </row>
    <row r="23" spans="1:10" ht="15.75">
      <c r="A23" s="5" t="s">
        <v>21</v>
      </c>
      <c r="B23" s="5" t="str">
        <f t="shared" ref="B23:B26" si="2">IF(B$21="","",IF($A23="","",CONCATENATE(B$21,$A23)))</f>
        <v>Hfdst 1KU</v>
      </c>
      <c r="C23" s="5" t="str">
        <f t="shared" si="1"/>
        <v>Hfdst 2KU</v>
      </c>
      <c r="D23" s="5" t="str">
        <f t="shared" si="1"/>
        <v>Hfdst 3KU</v>
      </c>
      <c r="E23" s="5" t="str">
        <f t="shared" si="1"/>
        <v/>
      </c>
      <c r="F23" s="5" t="str">
        <f t="shared" si="1"/>
        <v/>
      </c>
      <c r="G23" s="4"/>
      <c r="H23" s="4"/>
      <c r="I23" s="4"/>
      <c r="J23" s="4"/>
    </row>
    <row r="24" spans="1:10" ht="15.75">
      <c r="A24" s="5" t="s">
        <v>22</v>
      </c>
      <c r="B24" s="5" t="str">
        <f t="shared" si="2"/>
        <v>Hfdst 1TOE</v>
      </c>
      <c r="C24" s="5" t="str">
        <f t="shared" si="1"/>
        <v>Hfdst 2TOE</v>
      </c>
      <c r="D24" s="5" t="str">
        <f t="shared" si="1"/>
        <v>Hfdst 3TOE</v>
      </c>
      <c r="E24" s="5" t="str">
        <f t="shared" si="1"/>
        <v/>
      </c>
      <c r="F24" s="5" t="str">
        <f t="shared" si="1"/>
        <v/>
      </c>
      <c r="G24" s="4"/>
      <c r="H24" s="4"/>
      <c r="I24" s="4"/>
      <c r="J24" s="4"/>
    </row>
    <row r="25" spans="1:10" ht="15.75">
      <c r="A25" s="5"/>
      <c r="B25" s="5" t="str">
        <f t="shared" si="2"/>
        <v/>
      </c>
      <c r="C25" s="5" t="str">
        <f t="shared" si="1"/>
        <v/>
      </c>
      <c r="D25" s="5" t="str">
        <f t="shared" si="1"/>
        <v/>
      </c>
      <c r="E25" s="5" t="str">
        <f t="shared" si="1"/>
        <v/>
      </c>
      <c r="F25" s="5" t="str">
        <f t="shared" si="1"/>
        <v/>
      </c>
      <c r="G25" s="4"/>
      <c r="H25" s="4"/>
      <c r="I25" s="4"/>
      <c r="J25" s="4"/>
    </row>
    <row r="26" spans="1:10" ht="15.75">
      <c r="A26" s="5"/>
      <c r="B26" s="5" t="str">
        <f t="shared" si="2"/>
        <v/>
      </c>
      <c r="C26" s="5" t="str">
        <f t="shared" si="1"/>
        <v/>
      </c>
      <c r="D26" s="5" t="str">
        <f t="shared" si="1"/>
        <v/>
      </c>
      <c r="E26" s="5" t="str">
        <f t="shared" si="1"/>
        <v/>
      </c>
      <c r="F26" s="5" t="str">
        <f t="shared" si="1"/>
        <v/>
      </c>
      <c r="G26" s="4"/>
      <c r="H26" s="4"/>
      <c r="I26" s="4"/>
      <c r="J26" s="4"/>
    </row>
    <row r="27" spans="1:10" ht="15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.75">
      <c r="A28" s="4"/>
      <c r="B28" s="41" t="s">
        <v>0</v>
      </c>
      <c r="C28" s="41" t="s">
        <v>1</v>
      </c>
      <c r="D28" s="41" t="s">
        <v>2</v>
      </c>
      <c r="E28" s="41"/>
      <c r="F28" s="41"/>
      <c r="G28" s="42" t="s">
        <v>24</v>
      </c>
      <c r="H28" s="4"/>
      <c r="I28" s="4"/>
      <c r="J28" s="4"/>
    </row>
    <row r="29" spans="1:10" ht="15.75">
      <c r="A29" s="15" t="s">
        <v>20</v>
      </c>
      <c r="B29" s="5">
        <f>SUMIF($B$4:$J$4,B22,$B$5:$J$5)</f>
        <v>15</v>
      </c>
      <c r="C29" s="5">
        <f t="shared" ref="C29:F29" si="3">SUMIF($B$4:$J$4,C22,$B$5:$J$5)</f>
        <v>0</v>
      </c>
      <c r="D29" s="5">
        <f t="shared" si="3"/>
        <v>15</v>
      </c>
      <c r="E29" s="5">
        <f t="shared" si="3"/>
        <v>0</v>
      </c>
      <c r="F29" s="5">
        <f t="shared" si="3"/>
        <v>0</v>
      </c>
      <c r="G29" s="42">
        <f>SUM(B29:F29)</f>
        <v>30</v>
      </c>
      <c r="H29" s="4"/>
      <c r="I29" s="4"/>
      <c r="J29" s="4"/>
    </row>
    <row r="30" spans="1:10" ht="15.75">
      <c r="A30" s="15" t="s">
        <v>21</v>
      </c>
      <c r="B30" s="5">
        <f t="shared" ref="B30:F30" si="4">SUMIF($B$4:$J$4,B23,$B$5:$J$5)</f>
        <v>8</v>
      </c>
      <c r="C30" s="5">
        <f t="shared" si="4"/>
        <v>7</v>
      </c>
      <c r="D30" s="5">
        <f t="shared" si="4"/>
        <v>0</v>
      </c>
      <c r="E30" s="5">
        <f t="shared" si="4"/>
        <v>0</v>
      </c>
      <c r="F30" s="5">
        <f t="shared" si="4"/>
        <v>0</v>
      </c>
      <c r="G30" s="42">
        <f t="shared" ref="G30:G34" si="5">SUM(B30:F30)</f>
        <v>15</v>
      </c>
      <c r="H30" s="4"/>
      <c r="I30" s="4"/>
      <c r="J30" s="4"/>
    </row>
    <row r="31" spans="1:10" ht="15.75">
      <c r="A31" s="15" t="s">
        <v>22</v>
      </c>
      <c r="B31" s="5">
        <f t="shared" ref="B31:F31" si="6">SUMIF($B$4:$J$4,B24,$B$5:$J$5)</f>
        <v>0</v>
      </c>
      <c r="C31" s="5">
        <f t="shared" si="6"/>
        <v>30</v>
      </c>
      <c r="D31" s="5">
        <f t="shared" si="6"/>
        <v>0</v>
      </c>
      <c r="E31" s="5">
        <f t="shared" si="6"/>
        <v>0</v>
      </c>
      <c r="F31" s="5">
        <f t="shared" si="6"/>
        <v>0</v>
      </c>
      <c r="G31" s="42">
        <f t="shared" si="5"/>
        <v>30</v>
      </c>
      <c r="H31" s="4"/>
      <c r="I31" s="4"/>
      <c r="J31" s="4"/>
    </row>
    <row r="32" spans="1:10" ht="15.75">
      <c r="A32" s="15"/>
      <c r="B32" s="5">
        <f t="shared" ref="B32:F32" si="7">SUMIF($B$4:$J$4,B25,$B$5:$J$5)</f>
        <v>0</v>
      </c>
      <c r="C32" s="5">
        <f t="shared" si="7"/>
        <v>0</v>
      </c>
      <c r="D32" s="5">
        <f t="shared" si="7"/>
        <v>0</v>
      </c>
      <c r="E32" s="5">
        <f t="shared" si="7"/>
        <v>0</v>
      </c>
      <c r="F32" s="5">
        <f t="shared" si="7"/>
        <v>0</v>
      </c>
      <c r="G32" s="42">
        <f t="shared" si="5"/>
        <v>0</v>
      </c>
      <c r="H32" s="4"/>
      <c r="I32" s="4"/>
      <c r="J32" s="4"/>
    </row>
    <row r="33" spans="1:10" ht="15.75">
      <c r="A33" s="15"/>
      <c r="B33" s="5">
        <f t="shared" ref="B33:F33" si="8">SUMIF($B$4:$J$4,B26,$B$5:$J$5)</f>
        <v>0</v>
      </c>
      <c r="C33" s="5">
        <f t="shared" si="8"/>
        <v>0</v>
      </c>
      <c r="D33" s="5">
        <f t="shared" si="8"/>
        <v>0</v>
      </c>
      <c r="E33" s="5">
        <f t="shared" si="8"/>
        <v>0</v>
      </c>
      <c r="F33" s="5">
        <f t="shared" si="8"/>
        <v>0</v>
      </c>
      <c r="G33" s="42">
        <f t="shared" si="5"/>
        <v>0</v>
      </c>
      <c r="H33" s="4"/>
      <c r="I33" s="4"/>
      <c r="J33" s="4"/>
    </row>
    <row r="34" spans="1:10" ht="15.75">
      <c r="A34" s="9" t="s">
        <v>24</v>
      </c>
      <c r="B34" s="42">
        <f>SUM(B29:B33)</f>
        <v>23</v>
      </c>
      <c r="C34" s="42">
        <f t="shared" ref="C34:F34" si="9">SUM(C29:C33)</f>
        <v>37</v>
      </c>
      <c r="D34" s="42">
        <f t="shared" si="9"/>
        <v>15</v>
      </c>
      <c r="E34" s="42">
        <f t="shared" si="9"/>
        <v>0</v>
      </c>
      <c r="F34" s="42">
        <f t="shared" si="9"/>
        <v>0</v>
      </c>
      <c r="G34" s="42">
        <f t="shared" si="5"/>
        <v>75</v>
      </c>
      <c r="H34" s="4"/>
      <c r="I34" s="4"/>
      <c r="J34" s="4"/>
    </row>
    <row r="35" spans="1:10" ht="15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.75">
      <c r="A36" s="4"/>
      <c r="B36" s="5" t="s">
        <v>0</v>
      </c>
      <c r="C36" s="5" t="s">
        <v>1</v>
      </c>
      <c r="D36" s="5" t="s">
        <v>2</v>
      </c>
      <c r="E36" s="5" t="s">
        <v>4</v>
      </c>
      <c r="F36" s="5" t="s">
        <v>23</v>
      </c>
      <c r="G36" s="8" t="s">
        <v>24</v>
      </c>
      <c r="H36" s="4"/>
      <c r="I36" s="4"/>
      <c r="J36" s="4"/>
    </row>
    <row r="37" spans="1:10" ht="15.75">
      <c r="A37" s="5" t="s">
        <v>20</v>
      </c>
      <c r="B37" s="43">
        <f>B29/$G$34</f>
        <v>0.2</v>
      </c>
      <c r="C37" s="43">
        <f t="shared" ref="C37:F37" si="10">C29/$G$34</f>
        <v>0</v>
      </c>
      <c r="D37" s="43">
        <f t="shared" si="10"/>
        <v>0.2</v>
      </c>
      <c r="E37" s="44">
        <f t="shared" si="10"/>
        <v>0</v>
      </c>
      <c r="F37" s="44">
        <f t="shared" si="10"/>
        <v>0</v>
      </c>
      <c r="G37" s="45">
        <f>SUM(B37:F37)</f>
        <v>0.4</v>
      </c>
      <c r="H37" s="4"/>
      <c r="I37" s="4"/>
      <c r="J37" s="4"/>
    </row>
    <row r="38" spans="1:10" ht="15.75">
      <c r="A38" s="5" t="s">
        <v>21</v>
      </c>
      <c r="B38" s="43">
        <f t="shared" ref="B38:F38" si="11">B30/$G$34</f>
        <v>0.10666666666666667</v>
      </c>
      <c r="C38" s="43">
        <f t="shared" si="11"/>
        <v>9.3333333333333338E-2</v>
      </c>
      <c r="D38" s="43">
        <f t="shared" si="11"/>
        <v>0</v>
      </c>
      <c r="E38" s="44">
        <f t="shared" si="11"/>
        <v>0</v>
      </c>
      <c r="F38" s="44">
        <f t="shared" si="11"/>
        <v>0</v>
      </c>
      <c r="G38" s="45">
        <f t="shared" ref="G38:G41" si="12">SUM(B38:F38)</f>
        <v>0.2</v>
      </c>
      <c r="H38" s="4"/>
      <c r="I38" s="4"/>
      <c r="J38" s="4"/>
    </row>
    <row r="39" spans="1:10" ht="15.75">
      <c r="A39" s="5" t="s">
        <v>22</v>
      </c>
      <c r="B39" s="43">
        <f t="shared" ref="B39:F39" si="13">B31/$G$34</f>
        <v>0</v>
      </c>
      <c r="C39" s="43">
        <f t="shared" si="13"/>
        <v>0.4</v>
      </c>
      <c r="D39" s="43">
        <f t="shared" si="13"/>
        <v>0</v>
      </c>
      <c r="E39" s="44">
        <f t="shared" si="13"/>
        <v>0</v>
      </c>
      <c r="F39" s="44">
        <f t="shared" si="13"/>
        <v>0</v>
      </c>
      <c r="G39" s="45">
        <f t="shared" si="12"/>
        <v>0.4</v>
      </c>
      <c r="H39" s="4"/>
      <c r="I39" s="4"/>
      <c r="J39" s="4"/>
    </row>
    <row r="40" spans="1:10" ht="15.75">
      <c r="A40" s="5"/>
      <c r="B40" s="44">
        <f t="shared" ref="B40:F40" si="14">B32/$G$34</f>
        <v>0</v>
      </c>
      <c r="C40" s="44">
        <f t="shared" si="14"/>
        <v>0</v>
      </c>
      <c r="D40" s="44">
        <f t="shared" si="14"/>
        <v>0</v>
      </c>
      <c r="E40" s="44">
        <f t="shared" si="14"/>
        <v>0</v>
      </c>
      <c r="F40" s="44">
        <f t="shared" si="14"/>
        <v>0</v>
      </c>
      <c r="G40" s="45">
        <f t="shared" si="12"/>
        <v>0</v>
      </c>
      <c r="H40" s="4"/>
      <c r="I40" s="4"/>
      <c r="J40" s="4"/>
    </row>
    <row r="41" spans="1:10" ht="15.75">
      <c r="A41" s="5"/>
      <c r="B41" s="44">
        <f t="shared" ref="B41:F41" si="15">B33/$G$34</f>
        <v>0</v>
      </c>
      <c r="C41" s="44">
        <f t="shared" si="15"/>
        <v>0</v>
      </c>
      <c r="D41" s="44">
        <f t="shared" si="15"/>
        <v>0</v>
      </c>
      <c r="E41" s="44">
        <f t="shared" si="15"/>
        <v>0</v>
      </c>
      <c r="F41" s="44">
        <f t="shared" si="15"/>
        <v>0</v>
      </c>
      <c r="G41" s="45">
        <f t="shared" si="12"/>
        <v>0</v>
      </c>
      <c r="H41" s="4"/>
      <c r="I41" s="4"/>
      <c r="J41" s="4"/>
    </row>
    <row r="42" spans="1:10" ht="15.75">
      <c r="A42" s="8" t="s">
        <v>24</v>
      </c>
      <c r="B42" s="45">
        <f>SUM(B37:B41)</f>
        <v>0.3066666666666667</v>
      </c>
      <c r="C42" s="45">
        <f t="shared" ref="C42:F42" si="16">SUM(C37:C41)</f>
        <v>0.49333333333333335</v>
      </c>
      <c r="D42" s="45">
        <f t="shared" si="16"/>
        <v>0.2</v>
      </c>
      <c r="E42" s="45">
        <f t="shared" si="16"/>
        <v>0</v>
      </c>
      <c r="F42" s="45">
        <f t="shared" si="16"/>
        <v>0</v>
      </c>
      <c r="G42" s="45">
        <f>SUM(B42:F42)</f>
        <v>1</v>
      </c>
      <c r="H42" s="4"/>
      <c r="I42" s="4"/>
      <c r="J42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>
      <selection activeCell="G30" sqref="G30"/>
    </sheetView>
  </sheetViews>
  <sheetFormatPr defaultRowHeight="15"/>
  <cols>
    <col min="1" max="1" width="13.28515625" customWidth="1"/>
    <col min="2" max="13" width="8.7109375" customWidth="1"/>
  </cols>
  <sheetData>
    <row r="1" spans="1:13" ht="15.7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4"/>
      <c r="B2" s="5" t="s">
        <v>0</v>
      </c>
      <c r="C2" s="5" t="s">
        <v>0</v>
      </c>
      <c r="D2" s="5" t="s">
        <v>0</v>
      </c>
      <c r="E2" s="5" t="s">
        <v>0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/>
      <c r="L2" s="5"/>
      <c r="M2" s="4"/>
    </row>
    <row r="3" spans="1:13" ht="15.75">
      <c r="A3" s="4"/>
      <c r="B3" s="5" t="s">
        <v>31</v>
      </c>
      <c r="C3" s="5" t="s">
        <v>32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32</v>
      </c>
      <c r="I3" s="5" t="s">
        <v>33</v>
      </c>
      <c r="J3" s="5" t="s">
        <v>33</v>
      </c>
      <c r="K3" s="5"/>
      <c r="L3" s="5"/>
      <c r="M3" s="4"/>
    </row>
    <row r="4" spans="1:13" ht="15.75" hidden="1">
      <c r="A4" s="4"/>
      <c r="B4" s="5" t="str">
        <f>CONCATENATE(B2,B3)</f>
        <v>Hfdst 1EL</v>
      </c>
      <c r="C4" s="5" t="str">
        <f t="shared" ref="C4:J4" si="0">CONCATENATE(C2,C3)</f>
        <v>Hfdst 1BA</v>
      </c>
      <c r="D4" s="5" t="str">
        <f t="shared" si="0"/>
        <v>Hfdst 1BA</v>
      </c>
      <c r="E4" s="5" t="str">
        <f t="shared" si="0"/>
        <v>Hfdst 1VER</v>
      </c>
      <c r="F4" s="5" t="str">
        <f t="shared" si="0"/>
        <v>Hfdst 2EL</v>
      </c>
      <c r="G4" s="5" t="str">
        <f t="shared" si="0"/>
        <v>Hfdst 2BA</v>
      </c>
      <c r="H4" s="5" t="str">
        <f t="shared" si="0"/>
        <v>Hfdst 2BA</v>
      </c>
      <c r="I4" s="5" t="str">
        <f t="shared" si="0"/>
        <v>Hfdst 2VER</v>
      </c>
      <c r="J4" s="5" t="str">
        <f t="shared" si="0"/>
        <v>Hfdst 2VER</v>
      </c>
      <c r="K4" s="6"/>
      <c r="L4" s="6"/>
      <c r="M4" s="4"/>
    </row>
    <row r="5" spans="1:13" ht="15.75">
      <c r="A5" s="3" t="s">
        <v>19</v>
      </c>
      <c r="B5" s="7">
        <v>5</v>
      </c>
      <c r="C5" s="7">
        <v>10</v>
      </c>
      <c r="D5" s="7">
        <v>8</v>
      </c>
      <c r="E5" s="7">
        <v>7</v>
      </c>
      <c r="F5" s="7">
        <v>5</v>
      </c>
      <c r="G5" s="7">
        <v>10</v>
      </c>
      <c r="H5" s="7">
        <v>10</v>
      </c>
      <c r="I5" s="7">
        <v>5</v>
      </c>
      <c r="J5" s="7">
        <v>10</v>
      </c>
      <c r="K5" s="7"/>
      <c r="L5" s="7"/>
      <c r="M5" s="8">
        <f>SUM(B5:L5)</f>
        <v>70</v>
      </c>
    </row>
    <row r="6" spans="1:13" ht="15.75">
      <c r="A6" s="5" t="s">
        <v>5</v>
      </c>
      <c r="B6" s="5">
        <v>4</v>
      </c>
      <c r="C6" s="5">
        <v>8</v>
      </c>
      <c r="D6" s="5">
        <v>7</v>
      </c>
      <c r="E6" s="5">
        <v>5</v>
      </c>
      <c r="F6" s="5">
        <v>3</v>
      </c>
      <c r="G6" s="5">
        <v>7</v>
      </c>
      <c r="H6" s="5">
        <v>1</v>
      </c>
      <c r="I6" s="5">
        <v>3</v>
      </c>
      <c r="J6" s="5">
        <v>1</v>
      </c>
      <c r="K6" s="5"/>
      <c r="L6" s="5"/>
      <c r="M6" s="5">
        <f t="shared" ref="M6:M25" si="1">SUM(B6:L6)</f>
        <v>39</v>
      </c>
    </row>
    <row r="7" spans="1:13" ht="15.75">
      <c r="A7" s="5" t="s">
        <v>6</v>
      </c>
      <c r="B7" s="5">
        <v>5</v>
      </c>
      <c r="C7" s="5">
        <v>9</v>
      </c>
      <c r="D7" s="5">
        <v>6</v>
      </c>
      <c r="E7" s="5">
        <v>4</v>
      </c>
      <c r="F7" s="5">
        <v>2</v>
      </c>
      <c r="G7" s="5">
        <v>9</v>
      </c>
      <c r="H7" s="5">
        <v>3</v>
      </c>
      <c r="I7" s="5">
        <v>2</v>
      </c>
      <c r="J7" s="5">
        <v>2</v>
      </c>
      <c r="K7" s="5"/>
      <c r="L7" s="5"/>
      <c r="M7" s="5">
        <f t="shared" si="1"/>
        <v>42</v>
      </c>
    </row>
    <row r="8" spans="1:13" ht="15.75">
      <c r="A8" s="5" t="s">
        <v>7</v>
      </c>
      <c r="B8" s="5">
        <v>5</v>
      </c>
      <c r="C8" s="5">
        <v>7</v>
      </c>
      <c r="D8" s="5">
        <v>5</v>
      </c>
      <c r="E8" s="5">
        <v>4</v>
      </c>
      <c r="F8" s="5">
        <v>4</v>
      </c>
      <c r="G8" s="5">
        <v>7</v>
      </c>
      <c r="H8" s="5">
        <v>2</v>
      </c>
      <c r="I8" s="5">
        <v>5</v>
      </c>
      <c r="J8" s="5">
        <v>9</v>
      </c>
      <c r="K8" s="5"/>
      <c r="L8" s="5"/>
      <c r="M8" s="5">
        <f t="shared" si="1"/>
        <v>48</v>
      </c>
    </row>
    <row r="9" spans="1:13" ht="15.75">
      <c r="A9" s="5" t="s">
        <v>8</v>
      </c>
      <c r="B9" s="5">
        <v>4</v>
      </c>
      <c r="C9" s="5">
        <v>8</v>
      </c>
      <c r="D9" s="5">
        <v>7</v>
      </c>
      <c r="E9" s="5">
        <v>3</v>
      </c>
      <c r="F9" s="5">
        <v>5</v>
      </c>
      <c r="G9" s="5">
        <v>8</v>
      </c>
      <c r="H9" s="5">
        <v>2</v>
      </c>
      <c r="I9" s="5">
        <v>3</v>
      </c>
      <c r="J9" s="5">
        <v>3</v>
      </c>
      <c r="K9" s="5"/>
      <c r="L9" s="5"/>
      <c r="M9" s="5">
        <f t="shared" si="1"/>
        <v>43</v>
      </c>
    </row>
    <row r="10" spans="1:13" ht="15.75">
      <c r="A10" s="5" t="s">
        <v>9</v>
      </c>
      <c r="B10" s="5">
        <v>5</v>
      </c>
      <c r="C10" s="5">
        <v>6</v>
      </c>
      <c r="D10" s="5">
        <v>4</v>
      </c>
      <c r="E10" s="5">
        <v>4</v>
      </c>
      <c r="F10" s="5">
        <v>1</v>
      </c>
      <c r="G10" s="5">
        <v>6</v>
      </c>
      <c r="H10" s="5">
        <v>3</v>
      </c>
      <c r="I10" s="5">
        <v>3</v>
      </c>
      <c r="J10" s="5">
        <v>1</v>
      </c>
      <c r="K10" s="5"/>
      <c r="L10" s="5"/>
      <c r="M10" s="5">
        <f t="shared" si="1"/>
        <v>33</v>
      </c>
    </row>
    <row r="11" spans="1:13" ht="15.75">
      <c r="A11" s="5" t="s">
        <v>10</v>
      </c>
      <c r="B11" s="5">
        <v>4</v>
      </c>
      <c r="C11" s="5">
        <v>9</v>
      </c>
      <c r="D11" s="5">
        <v>8</v>
      </c>
      <c r="E11" s="5">
        <v>5</v>
      </c>
      <c r="F11" s="5">
        <v>3</v>
      </c>
      <c r="G11" s="5">
        <v>9</v>
      </c>
      <c r="H11" s="5">
        <v>1</v>
      </c>
      <c r="I11" s="5">
        <v>4</v>
      </c>
      <c r="J11" s="5">
        <v>2</v>
      </c>
      <c r="K11" s="5"/>
      <c r="L11" s="5"/>
      <c r="M11" s="5">
        <f t="shared" si="1"/>
        <v>45</v>
      </c>
    </row>
    <row r="12" spans="1:13" ht="15.75">
      <c r="A12" s="5" t="s">
        <v>11</v>
      </c>
      <c r="B12" s="5">
        <v>0</v>
      </c>
      <c r="C12" s="5">
        <v>10</v>
      </c>
      <c r="D12" s="5">
        <v>6</v>
      </c>
      <c r="E12" s="5">
        <v>6</v>
      </c>
      <c r="F12" s="5">
        <v>1</v>
      </c>
      <c r="G12" s="5">
        <v>8</v>
      </c>
      <c r="H12" s="5">
        <v>0</v>
      </c>
      <c r="I12" s="5">
        <v>2</v>
      </c>
      <c r="J12" s="5">
        <v>0</v>
      </c>
      <c r="K12" s="5"/>
      <c r="L12" s="5"/>
      <c r="M12" s="5">
        <f t="shared" si="1"/>
        <v>33</v>
      </c>
    </row>
    <row r="13" spans="1:13" ht="15.75">
      <c r="A13" s="5" t="s">
        <v>12</v>
      </c>
      <c r="B13" s="5">
        <v>4</v>
      </c>
      <c r="C13" s="5">
        <v>10</v>
      </c>
      <c r="D13" s="5">
        <v>5</v>
      </c>
      <c r="E13" s="5">
        <v>7</v>
      </c>
      <c r="F13" s="5">
        <v>2</v>
      </c>
      <c r="G13" s="5">
        <v>7</v>
      </c>
      <c r="H13" s="5">
        <v>5</v>
      </c>
      <c r="I13" s="5">
        <v>3</v>
      </c>
      <c r="J13" s="5">
        <v>4</v>
      </c>
      <c r="K13" s="5"/>
      <c r="L13" s="5"/>
      <c r="M13" s="5">
        <f t="shared" si="1"/>
        <v>47</v>
      </c>
    </row>
    <row r="14" spans="1:13" ht="15.75">
      <c r="A14" s="5" t="s">
        <v>13</v>
      </c>
      <c r="B14" s="5">
        <v>5</v>
      </c>
      <c r="C14" s="5">
        <v>8</v>
      </c>
      <c r="D14" s="5">
        <v>6</v>
      </c>
      <c r="E14" s="5">
        <v>5</v>
      </c>
      <c r="F14" s="5">
        <v>4</v>
      </c>
      <c r="G14" s="5">
        <v>7</v>
      </c>
      <c r="H14" s="5">
        <v>1</v>
      </c>
      <c r="I14" s="5">
        <v>3</v>
      </c>
      <c r="J14" s="5">
        <v>6</v>
      </c>
      <c r="K14" s="5"/>
      <c r="L14" s="5"/>
      <c r="M14" s="5">
        <f t="shared" si="1"/>
        <v>45</v>
      </c>
    </row>
    <row r="15" spans="1:13" ht="15.75">
      <c r="A15" s="5" t="s">
        <v>14</v>
      </c>
      <c r="B15" s="5">
        <v>5</v>
      </c>
      <c r="C15" s="5">
        <v>9</v>
      </c>
      <c r="D15" s="5">
        <v>7</v>
      </c>
      <c r="E15" s="5">
        <v>5</v>
      </c>
      <c r="F15" s="5">
        <v>5</v>
      </c>
      <c r="G15" s="5">
        <v>9</v>
      </c>
      <c r="H15" s="5">
        <v>3</v>
      </c>
      <c r="I15" s="5">
        <v>3</v>
      </c>
      <c r="J15" s="5">
        <v>3</v>
      </c>
      <c r="K15" s="5"/>
      <c r="L15" s="5"/>
      <c r="M15" s="5">
        <f t="shared" si="1"/>
        <v>49</v>
      </c>
    </row>
    <row r="16" spans="1:13" ht="15.75">
      <c r="A16" s="5" t="s">
        <v>15</v>
      </c>
      <c r="B16" s="5">
        <v>4</v>
      </c>
      <c r="C16" s="5">
        <v>7</v>
      </c>
      <c r="D16" s="5">
        <v>8</v>
      </c>
      <c r="E16" s="5">
        <v>4</v>
      </c>
      <c r="F16" s="5">
        <v>3</v>
      </c>
      <c r="G16" s="5">
        <v>7</v>
      </c>
      <c r="H16" s="5">
        <v>2</v>
      </c>
      <c r="I16" s="5">
        <v>2</v>
      </c>
      <c r="J16" s="5">
        <v>2</v>
      </c>
      <c r="K16" s="5"/>
      <c r="L16" s="5"/>
      <c r="M16" s="5">
        <f t="shared" si="1"/>
        <v>39</v>
      </c>
    </row>
    <row r="17" spans="1:13" ht="15.75">
      <c r="A17" s="5" t="s">
        <v>16</v>
      </c>
      <c r="B17" s="5">
        <v>3</v>
      </c>
      <c r="C17" s="5">
        <v>3</v>
      </c>
      <c r="D17" s="5">
        <v>3</v>
      </c>
      <c r="E17" s="5">
        <v>2</v>
      </c>
      <c r="F17" s="5">
        <v>4</v>
      </c>
      <c r="G17" s="5">
        <v>5</v>
      </c>
      <c r="H17" s="5">
        <v>7</v>
      </c>
      <c r="I17" s="5">
        <v>3</v>
      </c>
      <c r="J17" s="5">
        <v>1</v>
      </c>
      <c r="K17" s="5"/>
      <c r="L17" s="5"/>
      <c r="M17" s="5">
        <f t="shared" si="1"/>
        <v>31</v>
      </c>
    </row>
    <row r="18" spans="1:13" ht="15.75">
      <c r="A18" s="5" t="s">
        <v>17</v>
      </c>
      <c r="B18" s="5">
        <v>4</v>
      </c>
      <c r="C18" s="5">
        <v>6</v>
      </c>
      <c r="D18" s="5">
        <v>8</v>
      </c>
      <c r="E18" s="5">
        <v>5</v>
      </c>
      <c r="F18" s="5">
        <v>3</v>
      </c>
      <c r="G18" s="5">
        <v>6</v>
      </c>
      <c r="H18" s="5">
        <v>0</v>
      </c>
      <c r="I18" s="5">
        <v>3</v>
      </c>
      <c r="J18" s="5">
        <v>1</v>
      </c>
      <c r="K18" s="5"/>
      <c r="L18" s="5"/>
      <c r="M18" s="5">
        <f t="shared" si="1"/>
        <v>36</v>
      </c>
    </row>
    <row r="19" spans="1:13" ht="15.75">
      <c r="A19" s="5" t="s">
        <v>18</v>
      </c>
      <c r="B19" s="5">
        <v>5</v>
      </c>
      <c r="C19" s="5">
        <v>8</v>
      </c>
      <c r="D19" s="5">
        <v>7</v>
      </c>
      <c r="E19" s="5">
        <v>3</v>
      </c>
      <c r="F19" s="5">
        <v>2</v>
      </c>
      <c r="G19" s="5">
        <v>8</v>
      </c>
      <c r="H19" s="5">
        <v>2</v>
      </c>
      <c r="I19" s="5">
        <v>3</v>
      </c>
      <c r="J19" s="5">
        <v>2</v>
      </c>
      <c r="K19" s="5"/>
      <c r="L19" s="5"/>
      <c r="M19" s="5">
        <f t="shared" si="1"/>
        <v>40</v>
      </c>
    </row>
    <row r="20" spans="1:13" ht="15.75">
      <c r="A20" s="5" t="s">
        <v>25</v>
      </c>
      <c r="B20" s="5">
        <v>4</v>
      </c>
      <c r="C20" s="5">
        <v>7</v>
      </c>
      <c r="D20" s="5">
        <v>6</v>
      </c>
      <c r="E20" s="5">
        <v>5</v>
      </c>
      <c r="F20" s="5">
        <v>4</v>
      </c>
      <c r="G20" s="5">
        <v>7</v>
      </c>
      <c r="H20" s="5">
        <v>10</v>
      </c>
      <c r="I20" s="5">
        <v>2</v>
      </c>
      <c r="J20" s="5">
        <v>0</v>
      </c>
      <c r="K20" s="5"/>
      <c r="L20" s="5"/>
      <c r="M20" s="5">
        <f t="shared" si="1"/>
        <v>45</v>
      </c>
    </row>
    <row r="21" spans="1:13" ht="15.75">
      <c r="A21" s="5" t="s">
        <v>26</v>
      </c>
      <c r="B21" s="5">
        <v>3</v>
      </c>
      <c r="C21" s="5">
        <v>2</v>
      </c>
      <c r="D21" s="5">
        <v>5</v>
      </c>
      <c r="E21" s="5">
        <v>7</v>
      </c>
      <c r="F21" s="5">
        <v>5</v>
      </c>
      <c r="G21" s="5">
        <v>5</v>
      </c>
      <c r="H21" s="5">
        <v>1</v>
      </c>
      <c r="I21" s="5">
        <v>2</v>
      </c>
      <c r="J21" s="5">
        <v>0</v>
      </c>
      <c r="K21" s="5"/>
      <c r="L21" s="5"/>
      <c r="M21" s="5">
        <f t="shared" si="1"/>
        <v>30</v>
      </c>
    </row>
    <row r="22" spans="1:13" ht="15.75">
      <c r="A22" s="5" t="s">
        <v>27</v>
      </c>
      <c r="B22" s="5">
        <v>1</v>
      </c>
      <c r="C22" s="5">
        <v>5</v>
      </c>
      <c r="D22" s="5">
        <v>7</v>
      </c>
      <c r="E22" s="5">
        <v>6</v>
      </c>
      <c r="F22" s="5">
        <v>2</v>
      </c>
      <c r="G22" s="5">
        <v>7</v>
      </c>
      <c r="H22" s="5">
        <v>2</v>
      </c>
      <c r="I22" s="5">
        <v>1</v>
      </c>
      <c r="J22" s="5">
        <v>3</v>
      </c>
      <c r="K22" s="5"/>
      <c r="L22" s="5"/>
      <c r="M22" s="5">
        <f t="shared" si="1"/>
        <v>34</v>
      </c>
    </row>
    <row r="23" spans="1:13" ht="15.75">
      <c r="A23" s="5" t="s">
        <v>28</v>
      </c>
      <c r="B23" s="5">
        <v>5</v>
      </c>
      <c r="C23" s="5">
        <v>8</v>
      </c>
      <c r="D23" s="5">
        <v>7</v>
      </c>
      <c r="E23" s="5">
        <v>5</v>
      </c>
      <c r="F23" s="5">
        <v>1</v>
      </c>
      <c r="G23" s="5">
        <v>8</v>
      </c>
      <c r="H23" s="5">
        <v>0</v>
      </c>
      <c r="I23" s="5">
        <v>2</v>
      </c>
      <c r="J23" s="5">
        <v>4</v>
      </c>
      <c r="K23" s="5"/>
      <c r="L23" s="5"/>
      <c r="M23" s="5">
        <f t="shared" si="1"/>
        <v>40</v>
      </c>
    </row>
    <row r="24" spans="1:13" ht="15.75">
      <c r="A24" s="5" t="s">
        <v>29</v>
      </c>
      <c r="B24" s="5">
        <v>4</v>
      </c>
      <c r="C24" s="5">
        <v>9</v>
      </c>
      <c r="D24" s="5">
        <v>8</v>
      </c>
      <c r="E24" s="5">
        <v>4</v>
      </c>
      <c r="F24" s="5">
        <v>4</v>
      </c>
      <c r="G24" s="5">
        <v>9</v>
      </c>
      <c r="H24" s="5">
        <v>4</v>
      </c>
      <c r="I24" s="5">
        <v>1</v>
      </c>
      <c r="J24" s="5">
        <v>6</v>
      </c>
      <c r="K24" s="5"/>
      <c r="L24" s="5"/>
      <c r="M24" s="5">
        <f t="shared" si="1"/>
        <v>49</v>
      </c>
    </row>
    <row r="25" spans="1:13" ht="15.75">
      <c r="A25" s="5" t="s">
        <v>30</v>
      </c>
      <c r="B25" s="5">
        <v>3</v>
      </c>
      <c r="C25" s="5">
        <v>10</v>
      </c>
      <c r="D25" s="5">
        <v>6</v>
      </c>
      <c r="E25" s="5">
        <v>1</v>
      </c>
      <c r="F25" s="5">
        <v>2</v>
      </c>
      <c r="G25" s="5">
        <v>8</v>
      </c>
      <c r="H25" s="5">
        <v>3</v>
      </c>
      <c r="I25" s="5">
        <v>1</v>
      </c>
      <c r="J25" s="5">
        <v>0</v>
      </c>
      <c r="K25" s="5"/>
      <c r="L25" s="5"/>
      <c r="M25" s="5">
        <f t="shared" si="1"/>
        <v>34</v>
      </c>
    </row>
    <row r="26" spans="1:13" ht="15.75">
      <c r="A26" s="9" t="s">
        <v>34</v>
      </c>
      <c r="B26" s="10">
        <f>AVERAGE(B6:B25)/B5</f>
        <v>0.77</v>
      </c>
      <c r="C26" s="10">
        <f t="shared" ref="C26:J26" si="2">AVERAGE(C6:C25)/C5</f>
        <v>0.745</v>
      </c>
      <c r="D26" s="10">
        <f t="shared" si="2"/>
        <v>0.78749999999999998</v>
      </c>
      <c r="E26" s="10">
        <f t="shared" si="2"/>
        <v>0.6428571428571429</v>
      </c>
      <c r="F26" s="10">
        <f t="shared" si="2"/>
        <v>0.6</v>
      </c>
      <c r="G26" s="10">
        <f t="shared" si="2"/>
        <v>0.73499999999999999</v>
      </c>
      <c r="H26" s="10">
        <f t="shared" si="2"/>
        <v>0.26</v>
      </c>
      <c r="I26" s="10">
        <f t="shared" si="2"/>
        <v>0.51</v>
      </c>
      <c r="J26" s="10">
        <f t="shared" si="2"/>
        <v>0.25</v>
      </c>
      <c r="K26" s="10" t="e">
        <f t="shared" ref="K26" si="3">AVERAGE(K6:K25)/K5</f>
        <v>#DIV/0!</v>
      </c>
      <c r="L26" s="10" t="e">
        <f t="shared" ref="L26" si="4">AVERAGE(L6:L25)/L5</f>
        <v>#DIV/0!</v>
      </c>
      <c r="M26" s="10">
        <f t="shared" ref="M26" si="5">AVERAGE(M6:M25)/M5</f>
        <v>0.57285714285714284</v>
      </c>
    </row>
    <row r="27" spans="1:13" ht="15.75">
      <c r="A27" s="9" t="s">
        <v>35</v>
      </c>
      <c r="B27" s="10">
        <f>SKEW(B6:B25)</f>
        <v>-1.7024296611676748</v>
      </c>
      <c r="C27" s="10">
        <f t="shared" ref="C27:M27" si="6">SKEW(C6:C25)</f>
        <v>-1.1480582076573875</v>
      </c>
      <c r="D27" s="10">
        <f t="shared" si="6"/>
        <v>-0.7364813664837303</v>
      </c>
      <c r="E27" s="10">
        <f t="shared" si="6"/>
        <v>-0.46376222589366545</v>
      </c>
      <c r="F27" s="10">
        <f t="shared" si="6"/>
        <v>0</v>
      </c>
      <c r="G27" s="10">
        <f t="shared" si="6"/>
        <v>-0.37574515075322451</v>
      </c>
      <c r="H27" s="10">
        <f t="shared" si="6"/>
        <v>1.7208485350378275</v>
      </c>
      <c r="I27" s="10">
        <f t="shared" si="6"/>
        <v>0.37604481393277422</v>
      </c>
      <c r="J27" s="10">
        <f t="shared" si="6"/>
        <v>1.2733612027912342</v>
      </c>
      <c r="K27" s="10" t="e">
        <f t="shared" si="6"/>
        <v>#DIV/0!</v>
      </c>
      <c r="L27" s="10" t="e">
        <f t="shared" si="6"/>
        <v>#DIV/0!</v>
      </c>
      <c r="M27" s="10">
        <f t="shared" si="6"/>
        <v>-0.10019896087140677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>
      <selection activeCell="D31" sqref="D31"/>
    </sheetView>
  </sheetViews>
  <sheetFormatPr defaultRowHeight="15"/>
  <cols>
    <col min="1" max="1" width="13.28515625" customWidth="1"/>
    <col min="2" max="13" width="8.7109375" customWidth="1"/>
  </cols>
  <sheetData>
    <row r="1" spans="1:13" ht="15.7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4"/>
      <c r="B2" s="5" t="s">
        <v>0</v>
      </c>
      <c r="C2" s="5" t="s">
        <v>0</v>
      </c>
      <c r="D2" s="5" t="s">
        <v>0</v>
      </c>
      <c r="E2" s="5" t="s">
        <v>0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/>
      <c r="L2" s="5"/>
      <c r="M2" s="4"/>
    </row>
    <row r="3" spans="1:13" ht="15.75">
      <c r="A3" s="4"/>
      <c r="B3" s="5" t="s">
        <v>31</v>
      </c>
      <c r="C3" s="5" t="s">
        <v>32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32</v>
      </c>
      <c r="I3" s="5" t="s">
        <v>33</v>
      </c>
      <c r="J3" s="5" t="s">
        <v>33</v>
      </c>
      <c r="K3" s="5"/>
      <c r="L3" s="5"/>
      <c r="M3" s="4"/>
    </row>
    <row r="4" spans="1:13" ht="15.75" hidden="1">
      <c r="A4" s="4"/>
      <c r="B4" s="5" t="str">
        <f>CONCATENATE(B2,B3)</f>
        <v>Hfdst 1EL</v>
      </c>
      <c r="C4" s="5" t="str">
        <f t="shared" ref="C4:J4" si="0">CONCATENATE(C2,C3)</f>
        <v>Hfdst 1BA</v>
      </c>
      <c r="D4" s="5" t="str">
        <f t="shared" si="0"/>
        <v>Hfdst 1BA</v>
      </c>
      <c r="E4" s="5" t="str">
        <f t="shared" si="0"/>
        <v>Hfdst 1VER</v>
      </c>
      <c r="F4" s="5" t="str">
        <f t="shared" si="0"/>
        <v>Hfdst 2EL</v>
      </c>
      <c r="G4" s="5" t="str">
        <f t="shared" si="0"/>
        <v>Hfdst 2BA</v>
      </c>
      <c r="H4" s="5" t="str">
        <f t="shared" si="0"/>
        <v>Hfdst 2BA</v>
      </c>
      <c r="I4" s="5" t="str">
        <f t="shared" si="0"/>
        <v>Hfdst 2VER</v>
      </c>
      <c r="J4" s="5" t="str">
        <f t="shared" si="0"/>
        <v>Hfdst 2VER</v>
      </c>
      <c r="K4" s="6"/>
      <c r="L4" s="6"/>
      <c r="M4" s="4"/>
    </row>
    <row r="5" spans="1:13" ht="15.75">
      <c r="A5" s="3" t="s">
        <v>19</v>
      </c>
      <c r="B5" s="7">
        <v>5</v>
      </c>
      <c r="C5" s="7">
        <v>10</v>
      </c>
      <c r="D5" s="7">
        <v>8</v>
      </c>
      <c r="E5" s="7">
        <v>7</v>
      </c>
      <c r="F5" s="7">
        <v>5</v>
      </c>
      <c r="G5" s="7">
        <v>10</v>
      </c>
      <c r="H5" s="7">
        <v>10</v>
      </c>
      <c r="I5" s="7">
        <v>5</v>
      </c>
      <c r="J5" s="7">
        <v>10</v>
      </c>
      <c r="K5" s="7"/>
      <c r="L5" s="7"/>
      <c r="M5" s="8">
        <f>SUM(B5:L5)</f>
        <v>70</v>
      </c>
    </row>
    <row r="6" spans="1:13" ht="15.75">
      <c r="A6" s="5" t="s">
        <v>5</v>
      </c>
      <c r="B6" s="5">
        <v>4</v>
      </c>
      <c r="C6" s="5">
        <v>8</v>
      </c>
      <c r="D6" s="5">
        <v>7</v>
      </c>
      <c r="E6" s="5">
        <v>5</v>
      </c>
      <c r="F6" s="5">
        <v>3</v>
      </c>
      <c r="G6" s="5">
        <v>7</v>
      </c>
      <c r="H6" s="5">
        <v>1</v>
      </c>
      <c r="I6" s="5">
        <v>3</v>
      </c>
      <c r="J6" s="5">
        <v>1</v>
      </c>
      <c r="K6" s="5"/>
      <c r="L6" s="5"/>
      <c r="M6" s="5">
        <f t="shared" ref="M6:M25" si="1">SUM(B6:L6)</f>
        <v>39</v>
      </c>
    </row>
    <row r="7" spans="1:13" ht="15.75">
      <c r="A7" s="5" t="s">
        <v>6</v>
      </c>
      <c r="B7" s="5">
        <v>5</v>
      </c>
      <c r="C7" s="5">
        <v>9</v>
      </c>
      <c r="D7" s="5">
        <v>6</v>
      </c>
      <c r="E7" s="5">
        <v>4</v>
      </c>
      <c r="F7" s="5">
        <v>2</v>
      </c>
      <c r="G7" s="5">
        <v>9</v>
      </c>
      <c r="H7" s="5">
        <v>3</v>
      </c>
      <c r="I7" s="5">
        <v>2</v>
      </c>
      <c r="J7" s="5">
        <v>2</v>
      </c>
      <c r="K7" s="5"/>
      <c r="L7" s="5"/>
      <c r="M7" s="5">
        <f t="shared" si="1"/>
        <v>42</v>
      </c>
    </row>
    <row r="8" spans="1:13" ht="15.75">
      <c r="A8" s="5" t="s">
        <v>7</v>
      </c>
      <c r="B8" s="5">
        <v>5</v>
      </c>
      <c r="C8" s="5">
        <v>7</v>
      </c>
      <c r="D8" s="5">
        <v>5</v>
      </c>
      <c r="E8" s="5">
        <v>4</v>
      </c>
      <c r="F8" s="5">
        <v>4</v>
      </c>
      <c r="G8" s="5">
        <v>7</v>
      </c>
      <c r="H8" s="5">
        <v>2</v>
      </c>
      <c r="I8" s="5">
        <v>5</v>
      </c>
      <c r="J8" s="5">
        <v>9</v>
      </c>
      <c r="K8" s="5"/>
      <c r="L8" s="5"/>
      <c r="M8" s="5">
        <f t="shared" si="1"/>
        <v>48</v>
      </c>
    </row>
    <row r="9" spans="1:13" ht="15.75">
      <c r="A9" s="5" t="s">
        <v>8</v>
      </c>
      <c r="B9" s="5">
        <v>4</v>
      </c>
      <c r="C9" s="5">
        <v>8</v>
      </c>
      <c r="D9" s="5">
        <v>7</v>
      </c>
      <c r="E9" s="5">
        <v>3</v>
      </c>
      <c r="F9" s="5">
        <v>5</v>
      </c>
      <c r="G9" s="5">
        <v>8</v>
      </c>
      <c r="H9" s="5">
        <v>2</v>
      </c>
      <c r="I9" s="5">
        <v>3</v>
      </c>
      <c r="J9" s="5">
        <v>3</v>
      </c>
      <c r="K9" s="5"/>
      <c r="L9" s="5"/>
      <c r="M9" s="5">
        <f t="shared" si="1"/>
        <v>43</v>
      </c>
    </row>
    <row r="10" spans="1:13" ht="15.75">
      <c r="A10" s="5" t="s">
        <v>9</v>
      </c>
      <c r="B10" s="5">
        <v>5</v>
      </c>
      <c r="C10" s="5">
        <v>6</v>
      </c>
      <c r="D10" s="5">
        <v>4</v>
      </c>
      <c r="E10" s="5">
        <v>4</v>
      </c>
      <c r="F10" s="5">
        <v>1</v>
      </c>
      <c r="G10" s="5">
        <v>6</v>
      </c>
      <c r="H10" s="5">
        <v>3</v>
      </c>
      <c r="I10" s="5">
        <v>3</v>
      </c>
      <c r="J10" s="5">
        <v>1</v>
      </c>
      <c r="K10" s="5"/>
      <c r="L10" s="5"/>
      <c r="M10" s="5">
        <f t="shared" si="1"/>
        <v>33</v>
      </c>
    </row>
    <row r="11" spans="1:13" ht="15.75">
      <c r="A11" s="5" t="s">
        <v>10</v>
      </c>
      <c r="B11" s="5">
        <v>4</v>
      </c>
      <c r="C11" s="5">
        <v>9</v>
      </c>
      <c r="D11" s="5">
        <v>8</v>
      </c>
      <c r="E11" s="5">
        <v>5</v>
      </c>
      <c r="F11" s="5">
        <v>3</v>
      </c>
      <c r="G11" s="5">
        <v>9</v>
      </c>
      <c r="H11" s="5">
        <v>1</v>
      </c>
      <c r="I11" s="5">
        <v>4</v>
      </c>
      <c r="J11" s="5">
        <v>2</v>
      </c>
      <c r="K11" s="5"/>
      <c r="L11" s="5"/>
      <c r="M11" s="5">
        <f t="shared" si="1"/>
        <v>45</v>
      </c>
    </row>
    <row r="12" spans="1:13" ht="15.75">
      <c r="A12" s="5" t="s">
        <v>11</v>
      </c>
      <c r="B12" s="5">
        <v>0</v>
      </c>
      <c r="C12" s="5">
        <v>10</v>
      </c>
      <c r="D12" s="5">
        <v>6</v>
      </c>
      <c r="E12" s="5">
        <v>6</v>
      </c>
      <c r="F12" s="5">
        <v>1</v>
      </c>
      <c r="G12" s="5">
        <v>8</v>
      </c>
      <c r="H12" s="5">
        <v>0</v>
      </c>
      <c r="I12" s="5">
        <v>2</v>
      </c>
      <c r="J12" s="5">
        <v>0</v>
      </c>
      <c r="K12" s="5"/>
      <c r="L12" s="5"/>
      <c r="M12" s="5">
        <f t="shared" si="1"/>
        <v>33</v>
      </c>
    </row>
    <row r="13" spans="1:13" ht="15.75">
      <c r="A13" s="5" t="s">
        <v>12</v>
      </c>
      <c r="B13" s="5">
        <v>4</v>
      </c>
      <c r="C13" s="5">
        <v>10</v>
      </c>
      <c r="D13" s="5">
        <v>5</v>
      </c>
      <c r="E13" s="5">
        <v>7</v>
      </c>
      <c r="F13" s="5">
        <v>2</v>
      </c>
      <c r="G13" s="5">
        <v>7</v>
      </c>
      <c r="H13" s="5">
        <v>5</v>
      </c>
      <c r="I13" s="5">
        <v>3</v>
      </c>
      <c r="J13" s="5">
        <v>4</v>
      </c>
      <c r="K13" s="5"/>
      <c r="L13" s="5"/>
      <c r="M13" s="5">
        <f t="shared" si="1"/>
        <v>47</v>
      </c>
    </row>
    <row r="14" spans="1:13" ht="15.75">
      <c r="A14" s="5" t="s">
        <v>13</v>
      </c>
      <c r="B14" s="5">
        <v>5</v>
      </c>
      <c r="C14" s="5">
        <v>8</v>
      </c>
      <c r="D14" s="5">
        <v>6</v>
      </c>
      <c r="E14" s="5">
        <v>5</v>
      </c>
      <c r="F14" s="5">
        <v>4</v>
      </c>
      <c r="G14" s="5">
        <v>7</v>
      </c>
      <c r="H14" s="5">
        <v>1</v>
      </c>
      <c r="I14" s="5">
        <v>3</v>
      </c>
      <c r="J14" s="5">
        <v>6</v>
      </c>
      <c r="K14" s="5"/>
      <c r="L14" s="5"/>
      <c r="M14" s="5">
        <f t="shared" si="1"/>
        <v>45</v>
      </c>
    </row>
    <row r="15" spans="1:13" ht="15.75">
      <c r="A15" s="5" t="s">
        <v>14</v>
      </c>
      <c r="B15" s="5">
        <v>5</v>
      </c>
      <c r="C15" s="5">
        <v>9</v>
      </c>
      <c r="D15" s="5">
        <v>7</v>
      </c>
      <c r="E15" s="5">
        <v>5</v>
      </c>
      <c r="F15" s="5">
        <v>5</v>
      </c>
      <c r="G15" s="5">
        <v>9</v>
      </c>
      <c r="H15" s="5">
        <v>3</v>
      </c>
      <c r="I15" s="5">
        <v>3</v>
      </c>
      <c r="J15" s="5">
        <v>3</v>
      </c>
      <c r="K15" s="5"/>
      <c r="L15" s="5"/>
      <c r="M15" s="5">
        <f t="shared" si="1"/>
        <v>49</v>
      </c>
    </row>
    <row r="16" spans="1:13" ht="15.75">
      <c r="A16" s="5" t="s">
        <v>15</v>
      </c>
      <c r="B16" s="5">
        <v>4</v>
      </c>
      <c r="C16" s="5">
        <v>7</v>
      </c>
      <c r="D16" s="5">
        <v>8</v>
      </c>
      <c r="E16" s="5">
        <v>4</v>
      </c>
      <c r="F16" s="5">
        <v>3</v>
      </c>
      <c r="G16" s="5">
        <v>7</v>
      </c>
      <c r="H16" s="5">
        <v>2</v>
      </c>
      <c r="I16" s="5">
        <v>2</v>
      </c>
      <c r="J16" s="5">
        <v>2</v>
      </c>
      <c r="K16" s="5"/>
      <c r="L16" s="5"/>
      <c r="M16" s="5">
        <f t="shared" si="1"/>
        <v>39</v>
      </c>
    </row>
    <row r="17" spans="1:13" ht="15.75">
      <c r="A17" s="5" t="s">
        <v>16</v>
      </c>
      <c r="B17" s="5">
        <v>3</v>
      </c>
      <c r="C17" s="5">
        <v>3</v>
      </c>
      <c r="D17" s="5">
        <v>3</v>
      </c>
      <c r="E17" s="5">
        <v>2</v>
      </c>
      <c r="F17" s="5">
        <v>4</v>
      </c>
      <c r="G17" s="5">
        <v>5</v>
      </c>
      <c r="H17" s="5">
        <v>7</v>
      </c>
      <c r="I17" s="5">
        <v>3</v>
      </c>
      <c r="J17" s="5">
        <v>1</v>
      </c>
      <c r="K17" s="5"/>
      <c r="L17" s="5"/>
      <c r="M17" s="5">
        <f t="shared" si="1"/>
        <v>31</v>
      </c>
    </row>
    <row r="18" spans="1:13" ht="15.75">
      <c r="A18" s="5" t="s">
        <v>17</v>
      </c>
      <c r="B18" s="5">
        <v>4</v>
      </c>
      <c r="C18" s="5">
        <v>6</v>
      </c>
      <c r="D18" s="5">
        <v>8</v>
      </c>
      <c r="E18" s="5">
        <v>5</v>
      </c>
      <c r="F18" s="5">
        <v>3</v>
      </c>
      <c r="G18" s="5">
        <v>6</v>
      </c>
      <c r="H18" s="5">
        <v>0</v>
      </c>
      <c r="I18" s="5">
        <v>3</v>
      </c>
      <c r="J18" s="5">
        <v>1</v>
      </c>
      <c r="K18" s="5"/>
      <c r="L18" s="5"/>
      <c r="M18" s="5">
        <f t="shared" si="1"/>
        <v>36</v>
      </c>
    </row>
    <row r="19" spans="1:13" ht="15.75">
      <c r="A19" s="5" t="s">
        <v>18</v>
      </c>
      <c r="B19" s="5">
        <v>5</v>
      </c>
      <c r="C19" s="5">
        <v>8</v>
      </c>
      <c r="D19" s="5">
        <v>7</v>
      </c>
      <c r="E19" s="5">
        <v>3</v>
      </c>
      <c r="F19" s="5">
        <v>2</v>
      </c>
      <c r="G19" s="5">
        <v>8</v>
      </c>
      <c r="H19" s="5">
        <v>2</v>
      </c>
      <c r="I19" s="5">
        <v>3</v>
      </c>
      <c r="J19" s="5">
        <v>2</v>
      </c>
      <c r="K19" s="5"/>
      <c r="L19" s="5"/>
      <c r="M19" s="5">
        <f t="shared" si="1"/>
        <v>40</v>
      </c>
    </row>
    <row r="20" spans="1:13" ht="15.75">
      <c r="A20" s="5" t="s">
        <v>25</v>
      </c>
      <c r="B20" s="5">
        <v>4</v>
      </c>
      <c r="C20" s="5">
        <v>7</v>
      </c>
      <c r="D20" s="5">
        <v>6</v>
      </c>
      <c r="E20" s="5">
        <v>5</v>
      </c>
      <c r="F20" s="5">
        <v>4</v>
      </c>
      <c r="G20" s="5">
        <v>7</v>
      </c>
      <c r="H20" s="5">
        <v>10</v>
      </c>
      <c r="I20" s="5">
        <v>2</v>
      </c>
      <c r="J20" s="5">
        <v>0</v>
      </c>
      <c r="K20" s="5"/>
      <c r="L20" s="5"/>
      <c r="M20" s="5">
        <f t="shared" si="1"/>
        <v>45</v>
      </c>
    </row>
    <row r="21" spans="1:13" ht="15.75">
      <c r="A21" s="5" t="s">
        <v>26</v>
      </c>
      <c r="B21" s="5">
        <v>3</v>
      </c>
      <c r="C21" s="5">
        <v>2</v>
      </c>
      <c r="D21" s="5">
        <v>5</v>
      </c>
      <c r="E21" s="5">
        <v>7</v>
      </c>
      <c r="F21" s="5">
        <v>5</v>
      </c>
      <c r="G21" s="5">
        <v>5</v>
      </c>
      <c r="H21" s="5">
        <v>1</v>
      </c>
      <c r="I21" s="5">
        <v>2</v>
      </c>
      <c r="J21" s="5">
        <v>0</v>
      </c>
      <c r="K21" s="5"/>
      <c r="L21" s="5"/>
      <c r="M21" s="5">
        <f t="shared" si="1"/>
        <v>30</v>
      </c>
    </row>
    <row r="22" spans="1:13" ht="15.75">
      <c r="A22" s="5" t="s">
        <v>27</v>
      </c>
      <c r="B22" s="5">
        <v>1</v>
      </c>
      <c r="C22" s="5">
        <v>5</v>
      </c>
      <c r="D22" s="5">
        <v>7</v>
      </c>
      <c r="E22" s="5">
        <v>6</v>
      </c>
      <c r="F22" s="5">
        <v>2</v>
      </c>
      <c r="G22" s="5">
        <v>7</v>
      </c>
      <c r="H22" s="5">
        <v>2</v>
      </c>
      <c r="I22" s="5">
        <v>1</v>
      </c>
      <c r="J22" s="5">
        <v>3</v>
      </c>
      <c r="K22" s="5"/>
      <c r="L22" s="5"/>
      <c r="M22" s="5">
        <f t="shared" si="1"/>
        <v>34</v>
      </c>
    </row>
    <row r="23" spans="1:13" ht="15.75">
      <c r="A23" s="5" t="s">
        <v>28</v>
      </c>
      <c r="B23" s="5">
        <v>5</v>
      </c>
      <c r="C23" s="5">
        <v>8</v>
      </c>
      <c r="D23" s="5">
        <v>7</v>
      </c>
      <c r="E23" s="5">
        <v>5</v>
      </c>
      <c r="F23" s="5">
        <v>1</v>
      </c>
      <c r="G23" s="5">
        <v>8</v>
      </c>
      <c r="H23" s="5">
        <v>0</v>
      </c>
      <c r="I23" s="5">
        <v>2</v>
      </c>
      <c r="J23" s="5">
        <v>4</v>
      </c>
      <c r="K23" s="5"/>
      <c r="L23" s="5"/>
      <c r="M23" s="5">
        <f t="shared" si="1"/>
        <v>40</v>
      </c>
    </row>
    <row r="24" spans="1:13" ht="15.75">
      <c r="A24" s="5" t="s">
        <v>29</v>
      </c>
      <c r="B24" s="5">
        <v>4</v>
      </c>
      <c r="C24" s="5">
        <v>9</v>
      </c>
      <c r="D24" s="5">
        <v>8</v>
      </c>
      <c r="E24" s="5">
        <v>4</v>
      </c>
      <c r="F24" s="5">
        <v>4</v>
      </c>
      <c r="G24" s="5">
        <v>9</v>
      </c>
      <c r="H24" s="5">
        <v>4</v>
      </c>
      <c r="I24" s="5">
        <v>1</v>
      </c>
      <c r="J24" s="5">
        <v>6</v>
      </c>
      <c r="K24" s="5"/>
      <c r="L24" s="5"/>
      <c r="M24" s="5">
        <f t="shared" si="1"/>
        <v>49</v>
      </c>
    </row>
    <row r="25" spans="1:13" ht="15.75">
      <c r="A25" s="5" t="s">
        <v>30</v>
      </c>
      <c r="B25" s="5">
        <v>3</v>
      </c>
      <c r="C25" s="5">
        <v>10</v>
      </c>
      <c r="D25" s="5">
        <v>6</v>
      </c>
      <c r="E25" s="5">
        <v>1</v>
      </c>
      <c r="F25" s="5">
        <v>2</v>
      </c>
      <c r="G25" s="5">
        <v>8</v>
      </c>
      <c r="H25" s="5">
        <v>3</v>
      </c>
      <c r="I25" s="5">
        <v>1</v>
      </c>
      <c r="J25" s="5">
        <v>0</v>
      </c>
      <c r="K25" s="5"/>
      <c r="L25" s="5"/>
      <c r="M25" s="5">
        <f t="shared" si="1"/>
        <v>34</v>
      </c>
    </row>
    <row r="26" spans="1:13" ht="15.75">
      <c r="A26" s="9" t="s">
        <v>34</v>
      </c>
      <c r="B26" s="10">
        <f>AVERAGE(B6:B25)/B5</f>
        <v>0.77</v>
      </c>
      <c r="C26" s="10">
        <f t="shared" ref="C26:M26" si="2">AVERAGE(C6:C25)/C5</f>
        <v>0.745</v>
      </c>
      <c r="D26" s="10">
        <f t="shared" si="2"/>
        <v>0.78749999999999998</v>
      </c>
      <c r="E26" s="10">
        <f t="shared" si="2"/>
        <v>0.6428571428571429</v>
      </c>
      <c r="F26" s="10">
        <f t="shared" si="2"/>
        <v>0.6</v>
      </c>
      <c r="G26" s="10">
        <f t="shared" si="2"/>
        <v>0.73499999999999999</v>
      </c>
      <c r="H26" s="10">
        <f t="shared" si="2"/>
        <v>0.26</v>
      </c>
      <c r="I26" s="10">
        <f t="shared" si="2"/>
        <v>0.51</v>
      </c>
      <c r="J26" s="10">
        <f t="shared" si="2"/>
        <v>0.25</v>
      </c>
      <c r="K26" s="10" t="str">
        <f>IFERROR("",AVERAGE(K6:K25)/K5)</f>
        <v/>
      </c>
      <c r="L26" s="10" t="str">
        <f>IFERROR("",AVERAGE(L6:L25)/L5)</f>
        <v/>
      </c>
      <c r="M26" s="10">
        <f t="shared" si="2"/>
        <v>0.57285714285714284</v>
      </c>
    </row>
    <row r="27" spans="1:13" ht="15.75">
      <c r="A27" s="9" t="s">
        <v>35</v>
      </c>
      <c r="B27" s="10">
        <f>SKEW(B6:B25)</f>
        <v>-1.7024296611676748</v>
      </c>
      <c r="C27" s="10">
        <f t="shared" ref="C27:M27" si="3">SKEW(C6:C25)</f>
        <v>-1.1480582076573875</v>
      </c>
      <c r="D27" s="10">
        <f t="shared" si="3"/>
        <v>-0.7364813664837303</v>
      </c>
      <c r="E27" s="10">
        <f t="shared" si="3"/>
        <v>-0.46376222589366545</v>
      </c>
      <c r="F27" s="10">
        <f t="shared" si="3"/>
        <v>0</v>
      </c>
      <c r="G27" s="10">
        <f t="shared" si="3"/>
        <v>-0.37574515075322451</v>
      </c>
      <c r="H27" s="10">
        <f t="shared" si="3"/>
        <v>1.7208485350378275</v>
      </c>
      <c r="I27" s="10">
        <f t="shared" si="3"/>
        <v>0.37604481393277422</v>
      </c>
      <c r="J27" s="10">
        <f t="shared" si="3"/>
        <v>1.2733612027912342</v>
      </c>
      <c r="K27" s="10" t="str">
        <f>IFERROR("",SKEW(K6:K25))</f>
        <v/>
      </c>
      <c r="L27" s="10" t="str">
        <f>IFERROR("",SKEW(L6:L25))</f>
        <v/>
      </c>
      <c r="M27" s="10">
        <f t="shared" si="3"/>
        <v>-0.10019896087140677</v>
      </c>
    </row>
  </sheetData>
  <conditionalFormatting sqref="B26:J26">
    <cfRule type="cellIs" dxfId="6" priority="4" operator="greaterThanOrEqual">
      <formula>0.7</formula>
    </cfRule>
    <cfRule type="cellIs" dxfId="5" priority="3" operator="lessThanOrEqual">
      <formula>0.3</formula>
    </cfRule>
  </conditionalFormatting>
  <conditionalFormatting sqref="B27:J27">
    <cfRule type="cellIs" dxfId="4" priority="2" operator="lessThanOrEqual">
      <formula>-0.5</formula>
    </cfRule>
    <cfRule type="cellIs" dxfId="3" priority="1" operator="greaterThanOrEqual">
      <formula>0.5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Normal="100" workbookViewId="0">
      <pane xSplit="1" topLeftCell="E1" activePane="topRight" state="frozen"/>
      <selection pane="topRight" activeCell="T28" sqref="T28"/>
    </sheetView>
  </sheetViews>
  <sheetFormatPr defaultRowHeight="15"/>
  <cols>
    <col min="1" max="1" width="13.28515625" customWidth="1"/>
    <col min="2" max="11" width="8.7109375" customWidth="1"/>
  </cols>
  <sheetData>
    <row r="1" spans="1:22" ht="16.5" thickBot="1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22" ht="16.5" thickBot="1">
      <c r="A2" s="4"/>
      <c r="B2" s="5" t="s">
        <v>0</v>
      </c>
      <c r="C2" s="5" t="s">
        <v>0</v>
      </c>
      <c r="D2" s="5" t="s">
        <v>0</v>
      </c>
      <c r="E2" s="5" t="s">
        <v>0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4"/>
      <c r="S2" s="1" t="s">
        <v>0</v>
      </c>
      <c r="T2" s="2" t="s">
        <v>1</v>
      </c>
      <c r="U2" s="38" t="s">
        <v>0</v>
      </c>
      <c r="V2" s="39" t="s">
        <v>1</v>
      </c>
    </row>
    <row r="3" spans="1:22" ht="15.75">
      <c r="A3" s="4"/>
      <c r="B3" s="5" t="s">
        <v>31</v>
      </c>
      <c r="C3" s="5" t="s">
        <v>32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32</v>
      </c>
      <c r="I3" s="5" t="s">
        <v>33</v>
      </c>
      <c r="J3" s="5" t="s">
        <v>33</v>
      </c>
      <c r="K3" s="4"/>
      <c r="M3" s="9" t="s">
        <v>31</v>
      </c>
      <c r="N3" s="9" t="s">
        <v>32</v>
      </c>
      <c r="O3" s="13" t="s">
        <v>33</v>
      </c>
      <c r="P3" s="16" t="s">
        <v>31</v>
      </c>
      <c r="Q3" s="17" t="s">
        <v>32</v>
      </c>
      <c r="R3" s="18" t="s">
        <v>33</v>
      </c>
      <c r="S3" s="35"/>
      <c r="T3" s="37"/>
      <c r="U3" s="36"/>
      <c r="V3" s="40"/>
    </row>
    <row r="4" spans="1:22" ht="15.75" hidden="1">
      <c r="A4" s="4"/>
      <c r="B4" s="5" t="str">
        <f>CONCATENATE(B2,B3)</f>
        <v>Hfdst 1EL</v>
      </c>
      <c r="C4" s="5" t="str">
        <f t="shared" ref="C4:J4" si="0">CONCATENATE(C2,C3)</f>
        <v>Hfdst 1BA</v>
      </c>
      <c r="D4" s="5" t="str">
        <f t="shared" si="0"/>
        <v>Hfdst 1BA</v>
      </c>
      <c r="E4" s="5" t="str">
        <f t="shared" si="0"/>
        <v>Hfdst 1VER</v>
      </c>
      <c r="F4" s="5" t="str">
        <f t="shared" si="0"/>
        <v>Hfdst 2EL</v>
      </c>
      <c r="G4" s="5" t="str">
        <f t="shared" si="0"/>
        <v>Hfdst 2BA</v>
      </c>
      <c r="H4" s="5" t="str">
        <f t="shared" si="0"/>
        <v>Hfdst 2BA</v>
      </c>
      <c r="I4" s="5" t="str">
        <f t="shared" si="0"/>
        <v>Hfdst 2VER</v>
      </c>
      <c r="J4" s="5" t="str">
        <f t="shared" si="0"/>
        <v>Hfdst 2VER</v>
      </c>
      <c r="K4" s="4"/>
      <c r="M4" s="4"/>
      <c r="N4" s="4"/>
      <c r="O4" s="4"/>
      <c r="P4" s="19"/>
      <c r="Q4" s="6"/>
      <c r="R4" s="20"/>
      <c r="S4" s="4"/>
      <c r="T4" s="4"/>
      <c r="U4" s="19"/>
      <c r="V4" s="20"/>
    </row>
    <row r="5" spans="1:22" ht="16.5" thickBot="1">
      <c r="A5" s="3" t="s">
        <v>19</v>
      </c>
      <c r="B5" s="7">
        <v>5</v>
      </c>
      <c r="C5" s="7">
        <v>10</v>
      </c>
      <c r="D5" s="7">
        <v>8</v>
      </c>
      <c r="E5" s="7">
        <v>7</v>
      </c>
      <c r="F5" s="7">
        <v>5</v>
      </c>
      <c r="G5" s="7">
        <v>10</v>
      </c>
      <c r="H5" s="7">
        <v>10</v>
      </c>
      <c r="I5" s="7">
        <v>5</v>
      </c>
      <c r="J5" s="7">
        <v>10</v>
      </c>
      <c r="K5" s="8">
        <f t="shared" ref="K5:K25" si="1">SUM(B5:J5)</f>
        <v>70</v>
      </c>
      <c r="L5" s="11">
        <f>K5/$K$5</f>
        <v>1</v>
      </c>
      <c r="M5" s="8">
        <f>SUMIF($B$3:$J$3,M$3,$B5:$J5)</f>
        <v>10</v>
      </c>
      <c r="N5" s="8">
        <f t="shared" ref="N5:O20" si="2">SUMIF($B$3:$J$3,N$3,$B5:$J5)</f>
        <v>38</v>
      </c>
      <c r="O5" s="14">
        <f t="shared" si="2"/>
        <v>22</v>
      </c>
      <c r="P5" s="26">
        <f>M5/M$5</f>
        <v>1</v>
      </c>
      <c r="Q5" s="27">
        <f t="shared" ref="Q5:R20" si="3">N5/N$5</f>
        <v>1</v>
      </c>
      <c r="R5" s="28">
        <f t="shared" si="3"/>
        <v>1</v>
      </c>
      <c r="S5" s="8">
        <f>SUMIF($B$2:$J$2,S$2,$B5:$J5)</f>
        <v>30</v>
      </c>
      <c r="T5" s="14">
        <f>SUMIF($B$2:$J$2,T$2,$B5:$J5)</f>
        <v>40</v>
      </c>
      <c r="U5" s="26">
        <f>S5/S$5</f>
        <v>1</v>
      </c>
      <c r="V5" s="28">
        <f t="shared" ref="V5:V25" si="4">T5/T$5</f>
        <v>1</v>
      </c>
    </row>
    <row r="6" spans="1:22" ht="15.75">
      <c r="A6" s="5" t="s">
        <v>5</v>
      </c>
      <c r="B6" s="5">
        <v>4</v>
      </c>
      <c r="C6" s="5">
        <v>8</v>
      </c>
      <c r="D6" s="5">
        <v>7</v>
      </c>
      <c r="E6" s="5">
        <v>5</v>
      </c>
      <c r="F6" s="5">
        <v>3</v>
      </c>
      <c r="G6" s="5">
        <v>7</v>
      </c>
      <c r="H6" s="5">
        <v>1</v>
      </c>
      <c r="I6" s="5">
        <v>3</v>
      </c>
      <c r="J6" s="5">
        <v>1</v>
      </c>
      <c r="K6" s="5">
        <f t="shared" si="1"/>
        <v>39</v>
      </c>
      <c r="L6" s="12">
        <f t="shared" ref="L6:L25" si="5">K6/$K$5</f>
        <v>0.55714285714285716</v>
      </c>
      <c r="M6" s="5">
        <f t="shared" ref="M6:O24" si="6">SUMIF($B$3:$J$3,M$3,$B6:$J6)</f>
        <v>7</v>
      </c>
      <c r="N6" s="5">
        <f t="shared" si="2"/>
        <v>23</v>
      </c>
      <c r="O6" s="15">
        <f t="shared" si="2"/>
        <v>9</v>
      </c>
      <c r="P6" s="23">
        <f t="shared" ref="P6:P25" si="7">M6/M$5</f>
        <v>0.7</v>
      </c>
      <c r="Q6" s="24">
        <f t="shared" si="3"/>
        <v>0.60526315789473684</v>
      </c>
      <c r="R6" s="25">
        <f t="shared" si="3"/>
        <v>0.40909090909090912</v>
      </c>
      <c r="S6" s="5">
        <f t="shared" ref="S6:T25" si="8">SUMIF($B$2:$J$2,S$2,$B6:$J6)</f>
        <v>24</v>
      </c>
      <c r="T6" s="5">
        <f t="shared" si="8"/>
        <v>15</v>
      </c>
      <c r="U6" s="23">
        <f t="shared" ref="U6:U25" si="9">S6/S$5</f>
        <v>0.8</v>
      </c>
      <c r="V6" s="24">
        <f t="shared" si="4"/>
        <v>0.375</v>
      </c>
    </row>
    <row r="7" spans="1:22" ht="15.75">
      <c r="A7" s="5" t="s">
        <v>6</v>
      </c>
      <c r="B7" s="5">
        <v>5</v>
      </c>
      <c r="C7" s="5">
        <v>9</v>
      </c>
      <c r="D7" s="5">
        <v>6</v>
      </c>
      <c r="E7" s="5">
        <v>4</v>
      </c>
      <c r="F7" s="5">
        <v>2</v>
      </c>
      <c r="G7" s="5">
        <v>9</v>
      </c>
      <c r="H7" s="5">
        <v>3</v>
      </c>
      <c r="I7" s="5">
        <v>2</v>
      </c>
      <c r="J7" s="5">
        <v>2</v>
      </c>
      <c r="K7" s="5">
        <f t="shared" si="1"/>
        <v>42</v>
      </c>
      <c r="L7" s="12">
        <f t="shared" si="5"/>
        <v>0.6</v>
      </c>
      <c r="M7" s="5">
        <f t="shared" si="6"/>
        <v>7</v>
      </c>
      <c r="N7" s="5">
        <f t="shared" si="2"/>
        <v>27</v>
      </c>
      <c r="O7" s="15">
        <f t="shared" si="2"/>
        <v>8</v>
      </c>
      <c r="P7" s="21">
        <f t="shared" si="7"/>
        <v>0.7</v>
      </c>
      <c r="Q7" s="12">
        <f t="shared" si="3"/>
        <v>0.71052631578947367</v>
      </c>
      <c r="R7" s="22">
        <f t="shared" si="3"/>
        <v>0.36363636363636365</v>
      </c>
      <c r="S7" s="5">
        <f t="shared" si="8"/>
        <v>24</v>
      </c>
      <c r="T7" s="5">
        <f t="shared" si="8"/>
        <v>18</v>
      </c>
      <c r="U7" s="21">
        <f t="shared" si="9"/>
        <v>0.8</v>
      </c>
      <c r="V7" s="12">
        <f t="shared" si="4"/>
        <v>0.45</v>
      </c>
    </row>
    <row r="8" spans="1:22" ht="15.75">
      <c r="A8" s="5" t="s">
        <v>7</v>
      </c>
      <c r="B8" s="5">
        <v>5</v>
      </c>
      <c r="C8" s="5">
        <v>7</v>
      </c>
      <c r="D8" s="5">
        <v>5</v>
      </c>
      <c r="E8" s="5">
        <v>4</v>
      </c>
      <c r="F8" s="5">
        <v>4</v>
      </c>
      <c r="G8" s="5">
        <v>7</v>
      </c>
      <c r="H8" s="5">
        <v>2</v>
      </c>
      <c r="I8" s="5">
        <v>5</v>
      </c>
      <c r="J8" s="5">
        <v>9</v>
      </c>
      <c r="K8" s="5">
        <f t="shared" si="1"/>
        <v>48</v>
      </c>
      <c r="L8" s="12">
        <f t="shared" si="5"/>
        <v>0.68571428571428572</v>
      </c>
      <c r="M8" s="5">
        <f t="shared" si="6"/>
        <v>9</v>
      </c>
      <c r="N8" s="5">
        <f t="shared" si="2"/>
        <v>21</v>
      </c>
      <c r="O8" s="15">
        <f t="shared" si="2"/>
        <v>18</v>
      </c>
      <c r="P8" s="21">
        <f t="shared" si="7"/>
        <v>0.9</v>
      </c>
      <c r="Q8" s="12">
        <f t="shared" si="3"/>
        <v>0.55263157894736847</v>
      </c>
      <c r="R8" s="22">
        <f t="shared" si="3"/>
        <v>0.81818181818181823</v>
      </c>
      <c r="S8" s="5">
        <f t="shared" si="8"/>
        <v>21</v>
      </c>
      <c r="T8" s="5">
        <f t="shared" si="8"/>
        <v>27</v>
      </c>
      <c r="U8" s="21">
        <f t="shared" si="9"/>
        <v>0.7</v>
      </c>
      <c r="V8" s="12">
        <f t="shared" si="4"/>
        <v>0.67500000000000004</v>
      </c>
    </row>
    <row r="9" spans="1:22" ht="15.75">
      <c r="A9" s="5" t="s">
        <v>8</v>
      </c>
      <c r="B9" s="5">
        <v>4</v>
      </c>
      <c r="C9" s="5">
        <v>8</v>
      </c>
      <c r="D9" s="5">
        <v>7</v>
      </c>
      <c r="E9" s="5">
        <v>3</v>
      </c>
      <c r="F9" s="5">
        <v>5</v>
      </c>
      <c r="G9" s="5">
        <v>8</v>
      </c>
      <c r="H9" s="5">
        <v>2</v>
      </c>
      <c r="I9" s="5">
        <v>3</v>
      </c>
      <c r="J9" s="5">
        <v>3</v>
      </c>
      <c r="K9" s="5">
        <f t="shared" si="1"/>
        <v>43</v>
      </c>
      <c r="L9" s="12">
        <f t="shared" si="5"/>
        <v>0.61428571428571432</v>
      </c>
      <c r="M9" s="5">
        <f t="shared" si="6"/>
        <v>9</v>
      </c>
      <c r="N9" s="5">
        <f t="shared" si="2"/>
        <v>25</v>
      </c>
      <c r="O9" s="15">
        <f t="shared" si="2"/>
        <v>9</v>
      </c>
      <c r="P9" s="21">
        <f t="shared" si="7"/>
        <v>0.9</v>
      </c>
      <c r="Q9" s="12">
        <f t="shared" si="3"/>
        <v>0.65789473684210531</v>
      </c>
      <c r="R9" s="22">
        <f t="shared" si="3"/>
        <v>0.40909090909090912</v>
      </c>
      <c r="S9" s="5">
        <f t="shared" si="8"/>
        <v>22</v>
      </c>
      <c r="T9" s="5">
        <f t="shared" si="8"/>
        <v>21</v>
      </c>
      <c r="U9" s="21">
        <f t="shared" si="9"/>
        <v>0.73333333333333328</v>
      </c>
      <c r="V9" s="12">
        <f t="shared" si="4"/>
        <v>0.52500000000000002</v>
      </c>
    </row>
    <row r="10" spans="1:22" ht="15.75">
      <c r="A10" s="5" t="s">
        <v>9</v>
      </c>
      <c r="B10" s="5">
        <v>5</v>
      </c>
      <c r="C10" s="5">
        <v>6</v>
      </c>
      <c r="D10" s="5">
        <v>4</v>
      </c>
      <c r="E10" s="5">
        <v>4</v>
      </c>
      <c r="F10" s="5">
        <v>1</v>
      </c>
      <c r="G10" s="5">
        <v>6</v>
      </c>
      <c r="H10" s="5">
        <v>3</v>
      </c>
      <c r="I10" s="5">
        <v>3</v>
      </c>
      <c r="J10" s="5">
        <v>1</v>
      </c>
      <c r="K10" s="5">
        <f t="shared" si="1"/>
        <v>33</v>
      </c>
      <c r="L10" s="12">
        <f t="shared" si="5"/>
        <v>0.47142857142857142</v>
      </c>
      <c r="M10" s="5">
        <f t="shared" si="6"/>
        <v>6</v>
      </c>
      <c r="N10" s="5">
        <f t="shared" si="2"/>
        <v>19</v>
      </c>
      <c r="O10" s="15">
        <f t="shared" si="2"/>
        <v>8</v>
      </c>
      <c r="P10" s="21">
        <f t="shared" si="7"/>
        <v>0.6</v>
      </c>
      <c r="Q10" s="12">
        <f t="shared" si="3"/>
        <v>0.5</v>
      </c>
      <c r="R10" s="22">
        <f t="shared" si="3"/>
        <v>0.36363636363636365</v>
      </c>
      <c r="S10" s="5">
        <f t="shared" si="8"/>
        <v>19</v>
      </c>
      <c r="T10" s="5">
        <f t="shared" si="8"/>
        <v>14</v>
      </c>
      <c r="U10" s="21">
        <f t="shared" si="9"/>
        <v>0.6333333333333333</v>
      </c>
      <c r="V10" s="12">
        <f t="shared" si="4"/>
        <v>0.35</v>
      </c>
    </row>
    <row r="11" spans="1:22" ht="15.75">
      <c r="A11" s="5" t="s">
        <v>10</v>
      </c>
      <c r="B11" s="5">
        <v>4</v>
      </c>
      <c r="C11" s="5">
        <v>9</v>
      </c>
      <c r="D11" s="5">
        <v>8</v>
      </c>
      <c r="E11" s="5">
        <v>5</v>
      </c>
      <c r="F11" s="5">
        <v>3</v>
      </c>
      <c r="G11" s="5">
        <v>9</v>
      </c>
      <c r="H11" s="5">
        <v>1</v>
      </c>
      <c r="I11" s="5">
        <v>4</v>
      </c>
      <c r="J11" s="5">
        <v>2</v>
      </c>
      <c r="K11" s="5">
        <f t="shared" si="1"/>
        <v>45</v>
      </c>
      <c r="L11" s="12">
        <f t="shared" si="5"/>
        <v>0.6428571428571429</v>
      </c>
      <c r="M11" s="5">
        <f t="shared" si="6"/>
        <v>7</v>
      </c>
      <c r="N11" s="5">
        <f t="shared" si="2"/>
        <v>27</v>
      </c>
      <c r="O11" s="15">
        <f t="shared" si="2"/>
        <v>11</v>
      </c>
      <c r="P11" s="21">
        <f t="shared" si="7"/>
        <v>0.7</v>
      </c>
      <c r="Q11" s="12">
        <f t="shared" si="3"/>
        <v>0.71052631578947367</v>
      </c>
      <c r="R11" s="22">
        <f t="shared" si="3"/>
        <v>0.5</v>
      </c>
      <c r="S11" s="5">
        <f t="shared" si="8"/>
        <v>26</v>
      </c>
      <c r="T11" s="5">
        <f t="shared" si="8"/>
        <v>19</v>
      </c>
      <c r="U11" s="21">
        <f t="shared" si="9"/>
        <v>0.8666666666666667</v>
      </c>
      <c r="V11" s="12">
        <f t="shared" si="4"/>
        <v>0.47499999999999998</v>
      </c>
    </row>
    <row r="12" spans="1:22" ht="15.75">
      <c r="A12" s="5" t="s">
        <v>11</v>
      </c>
      <c r="B12" s="5">
        <v>0</v>
      </c>
      <c r="C12" s="5">
        <v>10</v>
      </c>
      <c r="D12" s="5">
        <v>6</v>
      </c>
      <c r="E12" s="5">
        <v>6</v>
      </c>
      <c r="F12" s="5">
        <v>1</v>
      </c>
      <c r="G12" s="5">
        <v>8</v>
      </c>
      <c r="H12" s="5">
        <v>0</v>
      </c>
      <c r="I12" s="5">
        <v>2</v>
      </c>
      <c r="J12" s="5">
        <v>0</v>
      </c>
      <c r="K12" s="5">
        <f t="shared" si="1"/>
        <v>33</v>
      </c>
      <c r="L12" s="12">
        <f t="shared" si="5"/>
        <v>0.47142857142857142</v>
      </c>
      <c r="M12" s="5">
        <f t="shared" si="6"/>
        <v>1</v>
      </c>
      <c r="N12" s="5">
        <f t="shared" si="2"/>
        <v>24</v>
      </c>
      <c r="O12" s="15">
        <f t="shared" si="2"/>
        <v>8</v>
      </c>
      <c r="P12" s="21">
        <f t="shared" si="7"/>
        <v>0.1</v>
      </c>
      <c r="Q12" s="12">
        <f t="shared" si="3"/>
        <v>0.63157894736842102</v>
      </c>
      <c r="R12" s="22">
        <f t="shared" si="3"/>
        <v>0.36363636363636365</v>
      </c>
      <c r="S12" s="5">
        <f t="shared" si="8"/>
        <v>22</v>
      </c>
      <c r="T12" s="5">
        <f t="shared" si="8"/>
        <v>11</v>
      </c>
      <c r="U12" s="21">
        <f t="shared" si="9"/>
        <v>0.73333333333333328</v>
      </c>
      <c r="V12" s="12">
        <f t="shared" si="4"/>
        <v>0.27500000000000002</v>
      </c>
    </row>
    <row r="13" spans="1:22" ht="15.75">
      <c r="A13" s="5" t="s">
        <v>12</v>
      </c>
      <c r="B13" s="5">
        <v>4</v>
      </c>
      <c r="C13" s="5">
        <v>10</v>
      </c>
      <c r="D13" s="5">
        <v>5</v>
      </c>
      <c r="E13" s="5">
        <v>7</v>
      </c>
      <c r="F13" s="5">
        <v>2</v>
      </c>
      <c r="G13" s="5">
        <v>7</v>
      </c>
      <c r="H13" s="5">
        <v>5</v>
      </c>
      <c r="I13" s="5">
        <v>3</v>
      </c>
      <c r="J13" s="5">
        <v>4</v>
      </c>
      <c r="K13" s="5">
        <f t="shared" si="1"/>
        <v>47</v>
      </c>
      <c r="L13" s="12">
        <f t="shared" si="5"/>
        <v>0.67142857142857137</v>
      </c>
      <c r="M13" s="5">
        <f t="shared" si="6"/>
        <v>6</v>
      </c>
      <c r="N13" s="5">
        <f t="shared" si="2"/>
        <v>27</v>
      </c>
      <c r="O13" s="15">
        <f t="shared" si="2"/>
        <v>14</v>
      </c>
      <c r="P13" s="21">
        <f t="shared" si="7"/>
        <v>0.6</v>
      </c>
      <c r="Q13" s="12">
        <f t="shared" si="3"/>
        <v>0.71052631578947367</v>
      </c>
      <c r="R13" s="22">
        <f t="shared" si="3"/>
        <v>0.63636363636363635</v>
      </c>
      <c r="S13" s="5">
        <f t="shared" si="8"/>
        <v>26</v>
      </c>
      <c r="T13" s="5">
        <f t="shared" si="8"/>
        <v>21</v>
      </c>
      <c r="U13" s="21">
        <f t="shared" si="9"/>
        <v>0.8666666666666667</v>
      </c>
      <c r="V13" s="12">
        <f t="shared" si="4"/>
        <v>0.52500000000000002</v>
      </c>
    </row>
    <row r="14" spans="1:22" ht="15.75">
      <c r="A14" s="5" t="s">
        <v>13</v>
      </c>
      <c r="B14" s="5">
        <v>5</v>
      </c>
      <c r="C14" s="5">
        <v>8</v>
      </c>
      <c r="D14" s="5">
        <v>6</v>
      </c>
      <c r="E14" s="5">
        <v>5</v>
      </c>
      <c r="F14" s="5">
        <v>4</v>
      </c>
      <c r="G14" s="5">
        <v>7</v>
      </c>
      <c r="H14" s="5">
        <v>1</v>
      </c>
      <c r="I14" s="5">
        <v>3</v>
      </c>
      <c r="J14" s="5">
        <v>6</v>
      </c>
      <c r="K14" s="5">
        <f t="shared" si="1"/>
        <v>45</v>
      </c>
      <c r="L14" s="12">
        <f t="shared" si="5"/>
        <v>0.6428571428571429</v>
      </c>
      <c r="M14" s="5">
        <f t="shared" si="6"/>
        <v>9</v>
      </c>
      <c r="N14" s="5">
        <f t="shared" si="2"/>
        <v>22</v>
      </c>
      <c r="O14" s="15">
        <f t="shared" si="2"/>
        <v>14</v>
      </c>
      <c r="P14" s="21">
        <f t="shared" si="7"/>
        <v>0.9</v>
      </c>
      <c r="Q14" s="12">
        <f t="shared" si="3"/>
        <v>0.57894736842105265</v>
      </c>
      <c r="R14" s="22">
        <f t="shared" si="3"/>
        <v>0.63636363636363635</v>
      </c>
      <c r="S14" s="5">
        <f t="shared" si="8"/>
        <v>24</v>
      </c>
      <c r="T14" s="5">
        <f t="shared" si="8"/>
        <v>21</v>
      </c>
      <c r="U14" s="21">
        <f t="shared" si="9"/>
        <v>0.8</v>
      </c>
      <c r="V14" s="12">
        <f t="shared" si="4"/>
        <v>0.52500000000000002</v>
      </c>
    </row>
    <row r="15" spans="1:22" ht="15.75">
      <c r="A15" s="5" t="s">
        <v>14</v>
      </c>
      <c r="B15" s="5">
        <v>5</v>
      </c>
      <c r="C15" s="5">
        <v>9</v>
      </c>
      <c r="D15" s="5">
        <v>7</v>
      </c>
      <c r="E15" s="5">
        <v>5</v>
      </c>
      <c r="F15" s="5">
        <v>5</v>
      </c>
      <c r="G15" s="5">
        <v>9</v>
      </c>
      <c r="H15" s="5">
        <v>3</v>
      </c>
      <c r="I15" s="5">
        <v>3</v>
      </c>
      <c r="J15" s="5">
        <v>3</v>
      </c>
      <c r="K15" s="5">
        <f t="shared" si="1"/>
        <v>49</v>
      </c>
      <c r="L15" s="12">
        <f t="shared" si="5"/>
        <v>0.7</v>
      </c>
      <c r="M15" s="5">
        <f t="shared" si="6"/>
        <v>10</v>
      </c>
      <c r="N15" s="5">
        <f t="shared" si="2"/>
        <v>28</v>
      </c>
      <c r="O15" s="15">
        <f t="shared" si="2"/>
        <v>11</v>
      </c>
      <c r="P15" s="21">
        <f t="shared" si="7"/>
        <v>1</v>
      </c>
      <c r="Q15" s="12">
        <f t="shared" si="3"/>
        <v>0.73684210526315785</v>
      </c>
      <c r="R15" s="22">
        <f t="shared" si="3"/>
        <v>0.5</v>
      </c>
      <c r="S15" s="5">
        <f t="shared" si="8"/>
        <v>26</v>
      </c>
      <c r="T15" s="5">
        <f t="shared" si="8"/>
        <v>23</v>
      </c>
      <c r="U15" s="21">
        <f t="shared" si="9"/>
        <v>0.8666666666666667</v>
      </c>
      <c r="V15" s="12">
        <f t="shared" si="4"/>
        <v>0.57499999999999996</v>
      </c>
    </row>
    <row r="16" spans="1:22" ht="15.75">
      <c r="A16" s="5" t="s">
        <v>15</v>
      </c>
      <c r="B16" s="5">
        <v>4</v>
      </c>
      <c r="C16" s="5">
        <v>7</v>
      </c>
      <c r="D16" s="5">
        <v>8</v>
      </c>
      <c r="E16" s="5">
        <v>4</v>
      </c>
      <c r="F16" s="5">
        <v>3</v>
      </c>
      <c r="G16" s="5">
        <v>7</v>
      </c>
      <c r="H16" s="5">
        <v>2</v>
      </c>
      <c r="I16" s="5">
        <v>2</v>
      </c>
      <c r="J16" s="5">
        <v>2</v>
      </c>
      <c r="K16" s="5">
        <f t="shared" si="1"/>
        <v>39</v>
      </c>
      <c r="L16" s="12">
        <f t="shared" si="5"/>
        <v>0.55714285714285716</v>
      </c>
      <c r="M16" s="5">
        <f t="shared" si="6"/>
        <v>7</v>
      </c>
      <c r="N16" s="5">
        <f t="shared" si="2"/>
        <v>24</v>
      </c>
      <c r="O16" s="15">
        <f t="shared" si="2"/>
        <v>8</v>
      </c>
      <c r="P16" s="21">
        <f t="shared" si="7"/>
        <v>0.7</v>
      </c>
      <c r="Q16" s="12">
        <f t="shared" si="3"/>
        <v>0.63157894736842102</v>
      </c>
      <c r="R16" s="22">
        <f t="shared" si="3"/>
        <v>0.36363636363636365</v>
      </c>
      <c r="S16" s="5">
        <f t="shared" si="8"/>
        <v>23</v>
      </c>
      <c r="T16" s="5">
        <f t="shared" si="8"/>
        <v>16</v>
      </c>
      <c r="U16" s="21">
        <f t="shared" si="9"/>
        <v>0.76666666666666672</v>
      </c>
      <c r="V16" s="12">
        <f t="shared" si="4"/>
        <v>0.4</v>
      </c>
    </row>
    <row r="17" spans="1:22" ht="15.75">
      <c r="A17" s="5" t="s">
        <v>16</v>
      </c>
      <c r="B17" s="5">
        <v>3</v>
      </c>
      <c r="C17" s="5">
        <v>3</v>
      </c>
      <c r="D17" s="5">
        <v>3</v>
      </c>
      <c r="E17" s="5">
        <v>2</v>
      </c>
      <c r="F17" s="5">
        <v>4</v>
      </c>
      <c r="G17" s="5">
        <v>5</v>
      </c>
      <c r="H17" s="5">
        <v>7</v>
      </c>
      <c r="I17" s="5">
        <v>3</v>
      </c>
      <c r="J17" s="5">
        <v>1</v>
      </c>
      <c r="K17" s="5">
        <f t="shared" si="1"/>
        <v>31</v>
      </c>
      <c r="L17" s="12">
        <f t="shared" si="5"/>
        <v>0.44285714285714284</v>
      </c>
      <c r="M17" s="5">
        <f t="shared" si="6"/>
        <v>7</v>
      </c>
      <c r="N17" s="5">
        <f t="shared" si="2"/>
        <v>18</v>
      </c>
      <c r="O17" s="15">
        <f t="shared" si="2"/>
        <v>6</v>
      </c>
      <c r="P17" s="21">
        <f t="shared" si="7"/>
        <v>0.7</v>
      </c>
      <c r="Q17" s="12">
        <f t="shared" si="3"/>
        <v>0.47368421052631576</v>
      </c>
      <c r="R17" s="22">
        <f t="shared" si="3"/>
        <v>0.27272727272727271</v>
      </c>
      <c r="S17" s="5">
        <f t="shared" si="8"/>
        <v>11</v>
      </c>
      <c r="T17" s="5">
        <f t="shared" si="8"/>
        <v>20</v>
      </c>
      <c r="U17" s="21">
        <f t="shared" si="9"/>
        <v>0.36666666666666664</v>
      </c>
      <c r="V17" s="12">
        <f t="shared" si="4"/>
        <v>0.5</v>
      </c>
    </row>
    <row r="18" spans="1:22" ht="15.75">
      <c r="A18" s="5" t="s">
        <v>17</v>
      </c>
      <c r="B18" s="5">
        <v>4</v>
      </c>
      <c r="C18" s="5">
        <v>6</v>
      </c>
      <c r="D18" s="5">
        <v>8</v>
      </c>
      <c r="E18" s="5">
        <v>5</v>
      </c>
      <c r="F18" s="5">
        <v>3</v>
      </c>
      <c r="G18" s="5">
        <v>6</v>
      </c>
      <c r="H18" s="5">
        <v>0</v>
      </c>
      <c r="I18" s="5">
        <v>3</v>
      </c>
      <c r="J18" s="5">
        <v>1</v>
      </c>
      <c r="K18" s="5">
        <f t="shared" si="1"/>
        <v>36</v>
      </c>
      <c r="L18" s="12">
        <f t="shared" si="5"/>
        <v>0.51428571428571423</v>
      </c>
      <c r="M18" s="5">
        <f t="shared" si="6"/>
        <v>7</v>
      </c>
      <c r="N18" s="5">
        <f t="shared" si="2"/>
        <v>20</v>
      </c>
      <c r="O18" s="15">
        <f t="shared" si="2"/>
        <v>9</v>
      </c>
      <c r="P18" s="21">
        <f t="shared" si="7"/>
        <v>0.7</v>
      </c>
      <c r="Q18" s="12">
        <f t="shared" si="3"/>
        <v>0.52631578947368418</v>
      </c>
      <c r="R18" s="22">
        <f t="shared" si="3"/>
        <v>0.40909090909090912</v>
      </c>
      <c r="S18" s="5">
        <f t="shared" si="8"/>
        <v>23</v>
      </c>
      <c r="T18" s="5">
        <f t="shared" si="8"/>
        <v>13</v>
      </c>
      <c r="U18" s="21">
        <f t="shared" si="9"/>
        <v>0.76666666666666672</v>
      </c>
      <c r="V18" s="12">
        <f t="shared" si="4"/>
        <v>0.32500000000000001</v>
      </c>
    </row>
    <row r="19" spans="1:22" ht="15.75">
      <c r="A19" s="5" t="s">
        <v>18</v>
      </c>
      <c r="B19" s="5">
        <v>5</v>
      </c>
      <c r="C19" s="5">
        <v>8</v>
      </c>
      <c r="D19" s="5">
        <v>7</v>
      </c>
      <c r="E19" s="5">
        <v>3</v>
      </c>
      <c r="F19" s="5">
        <v>2</v>
      </c>
      <c r="G19" s="5">
        <v>8</v>
      </c>
      <c r="H19" s="5">
        <v>2</v>
      </c>
      <c r="I19" s="5">
        <v>3</v>
      </c>
      <c r="J19" s="5">
        <v>2</v>
      </c>
      <c r="K19" s="5">
        <f t="shared" si="1"/>
        <v>40</v>
      </c>
      <c r="L19" s="12">
        <f t="shared" si="5"/>
        <v>0.5714285714285714</v>
      </c>
      <c r="M19" s="5">
        <f t="shared" si="6"/>
        <v>7</v>
      </c>
      <c r="N19" s="5">
        <f t="shared" si="2"/>
        <v>25</v>
      </c>
      <c r="O19" s="15">
        <f t="shared" si="2"/>
        <v>8</v>
      </c>
      <c r="P19" s="21">
        <f t="shared" si="7"/>
        <v>0.7</v>
      </c>
      <c r="Q19" s="12">
        <f t="shared" si="3"/>
        <v>0.65789473684210531</v>
      </c>
      <c r="R19" s="22">
        <f t="shared" si="3"/>
        <v>0.36363636363636365</v>
      </c>
      <c r="S19" s="5">
        <f t="shared" si="8"/>
        <v>23</v>
      </c>
      <c r="T19" s="5">
        <f t="shared" si="8"/>
        <v>17</v>
      </c>
      <c r="U19" s="21">
        <f t="shared" si="9"/>
        <v>0.76666666666666672</v>
      </c>
      <c r="V19" s="12">
        <f t="shared" si="4"/>
        <v>0.42499999999999999</v>
      </c>
    </row>
    <row r="20" spans="1:22" ht="15.75">
      <c r="A20" s="5" t="s">
        <v>25</v>
      </c>
      <c r="B20" s="5">
        <v>4</v>
      </c>
      <c r="C20" s="5">
        <v>7</v>
      </c>
      <c r="D20" s="5">
        <v>6</v>
      </c>
      <c r="E20" s="5">
        <v>5</v>
      </c>
      <c r="F20" s="5">
        <v>4</v>
      </c>
      <c r="G20" s="5">
        <v>7</v>
      </c>
      <c r="H20" s="5">
        <v>10</v>
      </c>
      <c r="I20" s="5">
        <v>2</v>
      </c>
      <c r="J20" s="5">
        <v>0</v>
      </c>
      <c r="K20" s="5">
        <f t="shared" si="1"/>
        <v>45</v>
      </c>
      <c r="L20" s="12">
        <f t="shared" si="5"/>
        <v>0.6428571428571429</v>
      </c>
      <c r="M20" s="5">
        <f t="shared" si="6"/>
        <v>8</v>
      </c>
      <c r="N20" s="5">
        <f t="shared" si="2"/>
        <v>30</v>
      </c>
      <c r="O20" s="15">
        <f t="shared" si="2"/>
        <v>7</v>
      </c>
      <c r="P20" s="21">
        <f t="shared" si="7"/>
        <v>0.8</v>
      </c>
      <c r="Q20" s="12">
        <f t="shared" si="3"/>
        <v>0.78947368421052633</v>
      </c>
      <c r="R20" s="22">
        <f t="shared" si="3"/>
        <v>0.31818181818181818</v>
      </c>
      <c r="S20" s="5">
        <f t="shared" si="8"/>
        <v>22</v>
      </c>
      <c r="T20" s="5">
        <f t="shared" si="8"/>
        <v>23</v>
      </c>
      <c r="U20" s="21">
        <f t="shared" si="9"/>
        <v>0.73333333333333328</v>
      </c>
      <c r="V20" s="12">
        <f t="shared" si="4"/>
        <v>0.57499999999999996</v>
      </c>
    </row>
    <row r="21" spans="1:22" ht="15.75">
      <c r="A21" s="5" t="s">
        <v>26</v>
      </c>
      <c r="B21" s="5">
        <v>3</v>
      </c>
      <c r="C21" s="5">
        <v>2</v>
      </c>
      <c r="D21" s="5">
        <v>5</v>
      </c>
      <c r="E21" s="5">
        <v>7</v>
      </c>
      <c r="F21" s="5">
        <v>5</v>
      </c>
      <c r="G21" s="5">
        <v>5</v>
      </c>
      <c r="H21" s="5">
        <v>1</v>
      </c>
      <c r="I21" s="5">
        <v>2</v>
      </c>
      <c r="J21" s="5">
        <v>0</v>
      </c>
      <c r="K21" s="5">
        <f t="shared" si="1"/>
        <v>30</v>
      </c>
      <c r="L21" s="12">
        <f t="shared" si="5"/>
        <v>0.42857142857142855</v>
      </c>
      <c r="M21" s="5">
        <f t="shared" si="6"/>
        <v>8</v>
      </c>
      <c r="N21" s="5">
        <f t="shared" si="6"/>
        <v>13</v>
      </c>
      <c r="O21" s="15">
        <f t="shared" si="6"/>
        <v>9</v>
      </c>
      <c r="P21" s="21">
        <f t="shared" si="7"/>
        <v>0.8</v>
      </c>
      <c r="Q21" s="12">
        <f t="shared" ref="Q21:Q25" si="10">N21/N$5</f>
        <v>0.34210526315789475</v>
      </c>
      <c r="R21" s="22">
        <f t="shared" ref="R21:R25" si="11">O21/O$5</f>
        <v>0.40909090909090912</v>
      </c>
      <c r="S21" s="5">
        <f t="shared" si="8"/>
        <v>17</v>
      </c>
      <c r="T21" s="5">
        <f t="shared" si="8"/>
        <v>13</v>
      </c>
      <c r="U21" s="21">
        <f t="shared" si="9"/>
        <v>0.56666666666666665</v>
      </c>
      <c r="V21" s="12">
        <f t="shared" si="4"/>
        <v>0.32500000000000001</v>
      </c>
    </row>
    <row r="22" spans="1:22" ht="15.75">
      <c r="A22" s="5" t="s">
        <v>27</v>
      </c>
      <c r="B22" s="5">
        <v>1</v>
      </c>
      <c r="C22" s="5">
        <v>5</v>
      </c>
      <c r="D22" s="5">
        <v>7</v>
      </c>
      <c r="E22" s="5">
        <v>6</v>
      </c>
      <c r="F22" s="5">
        <v>2</v>
      </c>
      <c r="G22" s="5">
        <v>7</v>
      </c>
      <c r="H22" s="5">
        <v>2</v>
      </c>
      <c r="I22" s="5">
        <v>1</v>
      </c>
      <c r="J22" s="5">
        <v>3</v>
      </c>
      <c r="K22" s="5">
        <f t="shared" si="1"/>
        <v>34</v>
      </c>
      <c r="L22" s="12">
        <f t="shared" si="5"/>
        <v>0.48571428571428571</v>
      </c>
      <c r="M22" s="5">
        <f t="shared" si="6"/>
        <v>3</v>
      </c>
      <c r="N22" s="5">
        <f t="shared" si="6"/>
        <v>21</v>
      </c>
      <c r="O22" s="15">
        <f t="shared" si="6"/>
        <v>10</v>
      </c>
      <c r="P22" s="21">
        <f t="shared" si="7"/>
        <v>0.3</v>
      </c>
      <c r="Q22" s="12">
        <f t="shared" si="10"/>
        <v>0.55263157894736847</v>
      </c>
      <c r="R22" s="22">
        <f t="shared" si="11"/>
        <v>0.45454545454545453</v>
      </c>
      <c r="S22" s="5">
        <f t="shared" si="8"/>
        <v>19</v>
      </c>
      <c r="T22" s="5">
        <f t="shared" si="8"/>
        <v>15</v>
      </c>
      <c r="U22" s="21">
        <f t="shared" si="9"/>
        <v>0.6333333333333333</v>
      </c>
      <c r="V22" s="12">
        <f t="shared" si="4"/>
        <v>0.375</v>
      </c>
    </row>
    <row r="23" spans="1:22" ht="15.75">
      <c r="A23" s="5" t="s">
        <v>28</v>
      </c>
      <c r="B23" s="5">
        <v>5</v>
      </c>
      <c r="C23" s="5">
        <v>8</v>
      </c>
      <c r="D23" s="5">
        <v>7</v>
      </c>
      <c r="E23" s="5">
        <v>5</v>
      </c>
      <c r="F23" s="5">
        <v>1</v>
      </c>
      <c r="G23" s="5">
        <v>8</v>
      </c>
      <c r="H23" s="5">
        <v>0</v>
      </c>
      <c r="I23" s="5">
        <v>2</v>
      </c>
      <c r="J23" s="5">
        <v>4</v>
      </c>
      <c r="K23" s="5">
        <f t="shared" si="1"/>
        <v>40</v>
      </c>
      <c r="L23" s="12">
        <f t="shared" si="5"/>
        <v>0.5714285714285714</v>
      </c>
      <c r="M23" s="5">
        <f t="shared" si="6"/>
        <v>6</v>
      </c>
      <c r="N23" s="5">
        <f t="shared" si="6"/>
        <v>23</v>
      </c>
      <c r="O23" s="15">
        <f t="shared" si="6"/>
        <v>11</v>
      </c>
      <c r="P23" s="21">
        <f t="shared" si="7"/>
        <v>0.6</v>
      </c>
      <c r="Q23" s="12">
        <f t="shared" si="10"/>
        <v>0.60526315789473684</v>
      </c>
      <c r="R23" s="22">
        <f t="shared" si="11"/>
        <v>0.5</v>
      </c>
      <c r="S23" s="5">
        <f t="shared" si="8"/>
        <v>25</v>
      </c>
      <c r="T23" s="5">
        <f t="shared" si="8"/>
        <v>15</v>
      </c>
      <c r="U23" s="21">
        <f t="shared" si="9"/>
        <v>0.83333333333333337</v>
      </c>
      <c r="V23" s="12">
        <f t="shared" si="4"/>
        <v>0.375</v>
      </c>
    </row>
    <row r="24" spans="1:22" ht="15.75">
      <c r="A24" s="5" t="s">
        <v>29</v>
      </c>
      <c r="B24" s="5">
        <v>4</v>
      </c>
      <c r="C24" s="5">
        <v>9</v>
      </c>
      <c r="D24" s="5">
        <v>8</v>
      </c>
      <c r="E24" s="5">
        <v>4</v>
      </c>
      <c r="F24" s="5">
        <v>4</v>
      </c>
      <c r="G24" s="5">
        <v>9</v>
      </c>
      <c r="H24" s="5">
        <v>4</v>
      </c>
      <c r="I24" s="5">
        <v>1</v>
      </c>
      <c r="J24" s="5">
        <v>6</v>
      </c>
      <c r="K24" s="5">
        <f t="shared" si="1"/>
        <v>49</v>
      </c>
      <c r="L24" s="12">
        <f t="shared" si="5"/>
        <v>0.7</v>
      </c>
      <c r="M24" s="5">
        <f t="shared" si="6"/>
        <v>8</v>
      </c>
      <c r="N24" s="5">
        <f t="shared" si="6"/>
        <v>30</v>
      </c>
      <c r="O24" s="15">
        <f t="shared" si="6"/>
        <v>11</v>
      </c>
      <c r="P24" s="21">
        <f t="shared" si="7"/>
        <v>0.8</v>
      </c>
      <c r="Q24" s="12">
        <f t="shared" si="10"/>
        <v>0.78947368421052633</v>
      </c>
      <c r="R24" s="22">
        <f t="shared" si="11"/>
        <v>0.5</v>
      </c>
      <c r="S24" s="5">
        <f t="shared" si="8"/>
        <v>25</v>
      </c>
      <c r="T24" s="5">
        <f t="shared" si="8"/>
        <v>24</v>
      </c>
      <c r="U24" s="21">
        <f t="shared" si="9"/>
        <v>0.83333333333333337</v>
      </c>
      <c r="V24" s="12">
        <f t="shared" si="4"/>
        <v>0.6</v>
      </c>
    </row>
    <row r="25" spans="1:22" ht="16.5" thickBot="1">
      <c r="A25" s="5" t="s">
        <v>30</v>
      </c>
      <c r="B25" s="5">
        <v>3</v>
      </c>
      <c r="C25" s="5">
        <v>10</v>
      </c>
      <c r="D25" s="5">
        <v>6</v>
      </c>
      <c r="E25" s="5">
        <v>1</v>
      </c>
      <c r="F25" s="5">
        <v>2</v>
      </c>
      <c r="G25" s="5">
        <v>8</v>
      </c>
      <c r="H25" s="5">
        <v>3</v>
      </c>
      <c r="I25" s="5">
        <v>1</v>
      </c>
      <c r="J25" s="5">
        <v>0</v>
      </c>
      <c r="K25" s="5">
        <f t="shared" si="1"/>
        <v>34</v>
      </c>
      <c r="L25" s="12">
        <f t="shared" si="5"/>
        <v>0.48571428571428571</v>
      </c>
      <c r="M25" s="5">
        <f t="shared" ref="M25" si="12">SUMIF($B$3:$J$3,M$3,B25:J25)</f>
        <v>5</v>
      </c>
      <c r="N25" s="5">
        <f t="shared" ref="N25:O25" si="13">SUMIF($B$3:$J$3,N$3,$B25:$J25)</f>
        <v>27</v>
      </c>
      <c r="O25" s="15">
        <f t="shared" si="13"/>
        <v>2</v>
      </c>
      <c r="P25" s="29">
        <f t="shared" si="7"/>
        <v>0.5</v>
      </c>
      <c r="Q25" s="30">
        <f t="shared" si="10"/>
        <v>0.71052631578947367</v>
      </c>
      <c r="R25" s="31">
        <f t="shared" si="11"/>
        <v>9.0909090909090912E-2</v>
      </c>
      <c r="S25" s="5">
        <f t="shared" si="8"/>
        <v>20</v>
      </c>
      <c r="T25" s="5">
        <f t="shared" si="8"/>
        <v>14</v>
      </c>
      <c r="U25" s="29">
        <f t="shared" si="9"/>
        <v>0.66666666666666663</v>
      </c>
      <c r="V25" s="30">
        <f t="shared" si="4"/>
        <v>0.35</v>
      </c>
    </row>
    <row r="26" spans="1:22" ht="16.5" thickBot="1">
      <c r="A26" s="9" t="s">
        <v>34</v>
      </c>
      <c r="B26" s="10">
        <f t="shared" ref="B26:K26" si="14">AVERAGE(B6:B25)/B5</f>
        <v>0.77</v>
      </c>
      <c r="C26" s="10">
        <f t="shared" si="14"/>
        <v>0.745</v>
      </c>
      <c r="D26" s="10">
        <f t="shared" si="14"/>
        <v>0.78749999999999998</v>
      </c>
      <c r="E26" s="10">
        <f t="shared" si="14"/>
        <v>0.6428571428571429</v>
      </c>
      <c r="F26" s="10">
        <f t="shared" si="14"/>
        <v>0.6</v>
      </c>
      <c r="G26" s="10">
        <f t="shared" si="14"/>
        <v>0.73499999999999999</v>
      </c>
      <c r="H26" s="10">
        <f t="shared" si="14"/>
        <v>0.26</v>
      </c>
      <c r="I26" s="10">
        <f t="shared" si="14"/>
        <v>0.51</v>
      </c>
      <c r="J26" s="10">
        <f t="shared" si="14"/>
        <v>0.25</v>
      </c>
      <c r="K26" s="10">
        <f t="shared" si="14"/>
        <v>0.57285714285714284</v>
      </c>
      <c r="L26" s="4"/>
      <c r="P26" s="32">
        <f>AVERAGE(P6:P25)</f>
        <v>0.68500000000000005</v>
      </c>
      <c r="Q26" s="33">
        <f t="shared" ref="Q26:R26" si="15">AVERAGE(Q6:Q25)</f>
        <v>0.62368421052631584</v>
      </c>
      <c r="R26" s="34">
        <f t="shared" si="15"/>
        <v>0.43409090909090908</v>
      </c>
      <c r="U26" s="32">
        <f>AVERAGE(U6:U25)</f>
        <v>0.73666666666666669</v>
      </c>
      <c r="V26" s="33">
        <f t="shared" ref="V26" si="16">AVERAGE(V6:V25)</f>
        <v>0.45</v>
      </c>
    </row>
    <row r="27" spans="1:22" ht="15.75">
      <c r="A27" s="9" t="s">
        <v>35</v>
      </c>
      <c r="B27" s="10">
        <f t="shared" ref="B27:K27" si="17">SKEW(B6:B25)</f>
        <v>-1.7024296611676748</v>
      </c>
      <c r="C27" s="10">
        <f t="shared" si="17"/>
        <v>-1.1480582076573875</v>
      </c>
      <c r="D27" s="10">
        <f t="shared" si="17"/>
        <v>-0.7364813664837303</v>
      </c>
      <c r="E27" s="10">
        <f t="shared" si="17"/>
        <v>-0.46376222589366545</v>
      </c>
      <c r="F27" s="10">
        <f t="shared" si="17"/>
        <v>0</v>
      </c>
      <c r="G27" s="10">
        <f t="shared" si="17"/>
        <v>-0.37574515075322451</v>
      </c>
      <c r="H27" s="10">
        <f t="shared" si="17"/>
        <v>1.7208485350378275</v>
      </c>
      <c r="I27" s="10">
        <f t="shared" si="17"/>
        <v>0.37604481393277422</v>
      </c>
      <c r="J27" s="10">
        <f t="shared" si="17"/>
        <v>1.2733612027912342</v>
      </c>
      <c r="K27" s="10">
        <f t="shared" si="17"/>
        <v>-0.10019896087140677</v>
      </c>
      <c r="L27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Normal="100" workbookViewId="0">
      <pane xSplit="1" topLeftCell="B1" activePane="topRight" state="frozen"/>
      <selection pane="topRight" activeCell="I32" sqref="I32"/>
    </sheetView>
  </sheetViews>
  <sheetFormatPr defaultRowHeight="15"/>
  <cols>
    <col min="1" max="1" width="13.28515625" customWidth="1"/>
    <col min="2" max="11" width="8.7109375" customWidth="1"/>
  </cols>
  <sheetData>
    <row r="1" spans="1:18" ht="15.75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8" ht="15.75">
      <c r="A2" s="4"/>
      <c r="B2" s="5" t="s">
        <v>0</v>
      </c>
      <c r="C2" s="5" t="s">
        <v>0</v>
      </c>
      <c r="D2" s="5" t="s">
        <v>0</v>
      </c>
      <c r="E2" s="5" t="s">
        <v>0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4"/>
    </row>
    <row r="3" spans="1:18" ht="15.75">
      <c r="A3" s="4"/>
      <c r="B3" s="5" t="s">
        <v>31</v>
      </c>
      <c r="C3" s="5" t="s">
        <v>32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32</v>
      </c>
      <c r="I3" s="5" t="s">
        <v>33</v>
      </c>
      <c r="J3" s="5" t="s">
        <v>33</v>
      </c>
      <c r="K3" s="4"/>
      <c r="M3" s="9" t="s">
        <v>31</v>
      </c>
      <c r="N3" s="9" t="s">
        <v>32</v>
      </c>
      <c r="O3" s="9" t="s">
        <v>33</v>
      </c>
      <c r="P3" s="9" t="s">
        <v>31</v>
      </c>
      <c r="Q3" s="9" t="s">
        <v>32</v>
      </c>
      <c r="R3" s="9" t="s">
        <v>33</v>
      </c>
    </row>
    <row r="4" spans="1:18" ht="15.75" hidden="1">
      <c r="A4" s="4"/>
      <c r="B4" s="5" t="str">
        <f>CONCATENATE(B2,B3)</f>
        <v>Hfdst 1EL</v>
      </c>
      <c r="C4" s="5" t="str">
        <f t="shared" ref="C4:J4" si="0">CONCATENATE(C2,C3)</f>
        <v>Hfdst 1BA</v>
      </c>
      <c r="D4" s="5" t="str">
        <f t="shared" si="0"/>
        <v>Hfdst 1BA</v>
      </c>
      <c r="E4" s="5" t="str">
        <f t="shared" si="0"/>
        <v>Hfdst 1VER</v>
      </c>
      <c r="F4" s="5" t="str">
        <f t="shared" si="0"/>
        <v>Hfdst 2EL</v>
      </c>
      <c r="G4" s="5" t="str">
        <f t="shared" si="0"/>
        <v>Hfdst 2BA</v>
      </c>
      <c r="H4" s="5" t="str">
        <f t="shared" si="0"/>
        <v>Hfdst 2BA</v>
      </c>
      <c r="I4" s="5" t="str">
        <f t="shared" si="0"/>
        <v>Hfdst 2VER</v>
      </c>
      <c r="J4" s="5" t="str">
        <f t="shared" si="0"/>
        <v>Hfdst 2VER</v>
      </c>
      <c r="K4" s="4"/>
      <c r="M4" s="4"/>
      <c r="N4" s="4"/>
      <c r="O4" s="4"/>
      <c r="P4" s="4"/>
      <c r="Q4" s="4"/>
      <c r="R4" s="4"/>
    </row>
    <row r="5" spans="1:18" ht="15.75">
      <c r="A5" s="3" t="s">
        <v>19</v>
      </c>
      <c r="B5" s="7">
        <v>5</v>
      </c>
      <c r="C5" s="7">
        <v>10</v>
      </c>
      <c r="D5" s="7">
        <v>8</v>
      </c>
      <c r="E5" s="7">
        <v>7</v>
      </c>
      <c r="F5" s="7">
        <v>5</v>
      </c>
      <c r="G5" s="7">
        <v>10</v>
      </c>
      <c r="H5" s="7">
        <v>10</v>
      </c>
      <c r="I5" s="7">
        <v>5</v>
      </c>
      <c r="J5" s="7">
        <v>10</v>
      </c>
      <c r="K5" s="8">
        <f t="shared" ref="K5:K25" si="1">SUM(B5:J5)</f>
        <v>70</v>
      </c>
      <c r="L5" s="11">
        <f>K5/$K$5</f>
        <v>1</v>
      </c>
      <c r="M5" s="8">
        <f>SUMIF($B$3:$J$3,M$3,$B5:$J5)</f>
        <v>10</v>
      </c>
      <c r="N5" s="8">
        <f t="shared" ref="N5:O20" si="2">SUMIF($B$3:$J$3,N$3,$B5:$J5)</f>
        <v>38</v>
      </c>
      <c r="O5" s="8">
        <f t="shared" si="2"/>
        <v>22</v>
      </c>
      <c r="P5" s="11">
        <f>M5/M$5</f>
        <v>1</v>
      </c>
      <c r="Q5" s="11">
        <f t="shared" ref="Q5:R20" si="3">N5/N$5</f>
        <v>1</v>
      </c>
      <c r="R5" s="11">
        <f t="shared" si="3"/>
        <v>1</v>
      </c>
    </row>
    <row r="6" spans="1:18" ht="15.75">
      <c r="A6" s="5" t="s">
        <v>5</v>
      </c>
      <c r="B6" s="5">
        <v>4</v>
      </c>
      <c r="C6" s="5">
        <v>8</v>
      </c>
      <c r="D6" s="5">
        <v>7</v>
      </c>
      <c r="E6" s="5">
        <v>5</v>
      </c>
      <c r="F6" s="5">
        <v>3</v>
      </c>
      <c r="G6" s="5">
        <v>7</v>
      </c>
      <c r="H6" s="5">
        <v>1</v>
      </c>
      <c r="I6" s="5">
        <v>3</v>
      </c>
      <c r="J6" s="5">
        <v>1</v>
      </c>
      <c r="K6" s="5">
        <f t="shared" si="1"/>
        <v>39</v>
      </c>
      <c r="L6" s="12">
        <f t="shared" ref="L6:L25" si="4">K6/$K$5</f>
        <v>0.55714285714285716</v>
      </c>
      <c r="M6" s="5">
        <f t="shared" ref="M6:O24" si="5">SUMIF($B$3:$J$3,M$3,$B6:$J6)</f>
        <v>7</v>
      </c>
      <c r="N6" s="5">
        <f t="shared" si="2"/>
        <v>23</v>
      </c>
      <c r="O6" s="5">
        <f t="shared" si="2"/>
        <v>9</v>
      </c>
      <c r="P6" s="12">
        <f t="shared" ref="P6:R25" si="6">M6/M$5</f>
        <v>0.7</v>
      </c>
      <c r="Q6" s="12">
        <f t="shared" si="3"/>
        <v>0.60526315789473684</v>
      </c>
      <c r="R6" s="12">
        <f t="shared" si="3"/>
        <v>0.40909090909090912</v>
      </c>
    </row>
    <row r="7" spans="1:18" ht="15.75">
      <c r="A7" s="5" t="s">
        <v>6</v>
      </c>
      <c r="B7" s="5">
        <v>5</v>
      </c>
      <c r="C7" s="5">
        <v>9</v>
      </c>
      <c r="D7" s="5">
        <v>6</v>
      </c>
      <c r="E7" s="5">
        <v>4</v>
      </c>
      <c r="F7" s="5">
        <v>2</v>
      </c>
      <c r="G7" s="5">
        <v>9</v>
      </c>
      <c r="H7" s="5">
        <v>3</v>
      </c>
      <c r="I7" s="5">
        <v>2</v>
      </c>
      <c r="J7" s="5">
        <v>2</v>
      </c>
      <c r="K7" s="5">
        <f t="shared" si="1"/>
        <v>42</v>
      </c>
      <c r="L7" s="12">
        <f t="shared" si="4"/>
        <v>0.6</v>
      </c>
      <c r="M7" s="5">
        <f t="shared" si="5"/>
        <v>7</v>
      </c>
      <c r="N7" s="5">
        <f t="shared" si="2"/>
        <v>27</v>
      </c>
      <c r="O7" s="5">
        <f t="shared" si="2"/>
        <v>8</v>
      </c>
      <c r="P7" s="12">
        <f t="shared" si="6"/>
        <v>0.7</v>
      </c>
      <c r="Q7" s="12">
        <f t="shared" si="3"/>
        <v>0.71052631578947367</v>
      </c>
      <c r="R7" s="12">
        <f t="shared" si="3"/>
        <v>0.36363636363636365</v>
      </c>
    </row>
    <row r="8" spans="1:18" ht="15.75">
      <c r="A8" s="5" t="s">
        <v>7</v>
      </c>
      <c r="B8" s="5">
        <v>5</v>
      </c>
      <c r="C8" s="5">
        <v>7</v>
      </c>
      <c r="D8" s="5">
        <v>5</v>
      </c>
      <c r="E8" s="5">
        <v>4</v>
      </c>
      <c r="F8" s="5">
        <v>4</v>
      </c>
      <c r="G8" s="5">
        <v>7</v>
      </c>
      <c r="H8" s="5">
        <v>2</v>
      </c>
      <c r="I8" s="5">
        <v>5</v>
      </c>
      <c r="J8" s="5">
        <v>9</v>
      </c>
      <c r="K8" s="5">
        <f t="shared" si="1"/>
        <v>48</v>
      </c>
      <c r="L8" s="12">
        <f t="shared" si="4"/>
        <v>0.68571428571428572</v>
      </c>
      <c r="M8" s="5">
        <f t="shared" si="5"/>
        <v>9</v>
      </c>
      <c r="N8" s="5">
        <f t="shared" si="2"/>
        <v>21</v>
      </c>
      <c r="O8" s="5">
        <f t="shared" si="2"/>
        <v>18</v>
      </c>
      <c r="P8" s="12">
        <f t="shared" si="6"/>
        <v>0.9</v>
      </c>
      <c r="Q8" s="12">
        <f t="shared" si="3"/>
        <v>0.55263157894736847</v>
      </c>
      <c r="R8" s="12">
        <f t="shared" si="3"/>
        <v>0.81818181818181823</v>
      </c>
    </row>
    <row r="9" spans="1:18" ht="15.75">
      <c r="A9" s="5" t="s">
        <v>8</v>
      </c>
      <c r="B9" s="5">
        <v>4</v>
      </c>
      <c r="C9" s="5">
        <v>8</v>
      </c>
      <c r="D9" s="5">
        <v>7</v>
      </c>
      <c r="E9" s="5">
        <v>3</v>
      </c>
      <c r="F9" s="5">
        <v>5</v>
      </c>
      <c r="G9" s="5">
        <v>8</v>
      </c>
      <c r="H9" s="5">
        <v>2</v>
      </c>
      <c r="I9" s="5">
        <v>3</v>
      </c>
      <c r="J9" s="5">
        <v>3</v>
      </c>
      <c r="K9" s="5">
        <f t="shared" si="1"/>
        <v>43</v>
      </c>
      <c r="L9" s="12">
        <f t="shared" si="4"/>
        <v>0.61428571428571432</v>
      </c>
      <c r="M9" s="5">
        <f t="shared" si="5"/>
        <v>9</v>
      </c>
      <c r="N9" s="5">
        <f t="shared" si="2"/>
        <v>25</v>
      </c>
      <c r="O9" s="5">
        <f t="shared" si="2"/>
        <v>9</v>
      </c>
      <c r="P9" s="12">
        <f t="shared" si="6"/>
        <v>0.9</v>
      </c>
      <c r="Q9" s="12">
        <f t="shared" si="3"/>
        <v>0.65789473684210531</v>
      </c>
      <c r="R9" s="12">
        <f t="shared" si="3"/>
        <v>0.40909090909090912</v>
      </c>
    </row>
    <row r="10" spans="1:18" ht="15.75">
      <c r="A10" s="5" t="s">
        <v>9</v>
      </c>
      <c r="B10" s="5">
        <v>5</v>
      </c>
      <c r="C10" s="5">
        <v>6</v>
      </c>
      <c r="D10" s="5">
        <v>4</v>
      </c>
      <c r="E10" s="5">
        <v>4</v>
      </c>
      <c r="F10" s="5">
        <v>1</v>
      </c>
      <c r="G10" s="5">
        <v>6</v>
      </c>
      <c r="H10" s="5">
        <v>3</v>
      </c>
      <c r="I10" s="5">
        <v>3</v>
      </c>
      <c r="J10" s="5">
        <v>1</v>
      </c>
      <c r="K10" s="5">
        <f t="shared" si="1"/>
        <v>33</v>
      </c>
      <c r="L10" s="12">
        <f t="shared" si="4"/>
        <v>0.47142857142857142</v>
      </c>
      <c r="M10" s="5">
        <f t="shared" si="5"/>
        <v>6</v>
      </c>
      <c r="N10" s="5">
        <f t="shared" si="2"/>
        <v>19</v>
      </c>
      <c r="O10" s="5">
        <f t="shared" si="2"/>
        <v>8</v>
      </c>
      <c r="P10" s="12">
        <f t="shared" si="6"/>
        <v>0.6</v>
      </c>
      <c r="Q10" s="12">
        <f t="shared" si="3"/>
        <v>0.5</v>
      </c>
      <c r="R10" s="12">
        <f t="shared" si="3"/>
        <v>0.36363636363636365</v>
      </c>
    </row>
    <row r="11" spans="1:18" ht="15.75">
      <c r="A11" s="5" t="s">
        <v>10</v>
      </c>
      <c r="B11" s="5">
        <v>4</v>
      </c>
      <c r="C11" s="5">
        <v>9</v>
      </c>
      <c r="D11" s="5">
        <v>8</v>
      </c>
      <c r="E11" s="5">
        <v>5</v>
      </c>
      <c r="F11" s="5">
        <v>3</v>
      </c>
      <c r="G11" s="5">
        <v>9</v>
      </c>
      <c r="H11" s="5">
        <v>1</v>
      </c>
      <c r="I11" s="5">
        <v>4</v>
      </c>
      <c r="J11" s="5">
        <v>2</v>
      </c>
      <c r="K11" s="5">
        <f t="shared" si="1"/>
        <v>45</v>
      </c>
      <c r="L11" s="12">
        <f t="shared" si="4"/>
        <v>0.6428571428571429</v>
      </c>
      <c r="M11" s="5">
        <f t="shared" si="5"/>
        <v>7</v>
      </c>
      <c r="N11" s="5">
        <f t="shared" si="2"/>
        <v>27</v>
      </c>
      <c r="O11" s="5">
        <f t="shared" si="2"/>
        <v>11</v>
      </c>
      <c r="P11" s="12">
        <f t="shared" si="6"/>
        <v>0.7</v>
      </c>
      <c r="Q11" s="12">
        <f t="shared" si="3"/>
        <v>0.71052631578947367</v>
      </c>
      <c r="R11" s="12">
        <f t="shared" si="3"/>
        <v>0.5</v>
      </c>
    </row>
    <row r="12" spans="1:18" ht="15.75">
      <c r="A12" s="5" t="s">
        <v>11</v>
      </c>
      <c r="B12" s="5">
        <v>0</v>
      </c>
      <c r="C12" s="5">
        <v>10</v>
      </c>
      <c r="D12" s="5">
        <v>6</v>
      </c>
      <c r="E12" s="5">
        <v>6</v>
      </c>
      <c r="F12" s="5">
        <v>1</v>
      </c>
      <c r="G12" s="5">
        <v>8</v>
      </c>
      <c r="H12" s="5">
        <v>0</v>
      </c>
      <c r="I12" s="5">
        <v>2</v>
      </c>
      <c r="J12" s="5">
        <v>0</v>
      </c>
      <c r="K12" s="5">
        <f t="shared" si="1"/>
        <v>33</v>
      </c>
      <c r="L12" s="12">
        <f t="shared" si="4"/>
        <v>0.47142857142857142</v>
      </c>
      <c r="M12" s="5">
        <f t="shared" si="5"/>
        <v>1</v>
      </c>
      <c r="N12" s="5">
        <f t="shared" si="2"/>
        <v>24</v>
      </c>
      <c r="O12" s="5">
        <f t="shared" si="2"/>
        <v>8</v>
      </c>
      <c r="P12" s="12">
        <f t="shared" si="6"/>
        <v>0.1</v>
      </c>
      <c r="Q12" s="12">
        <f t="shared" si="3"/>
        <v>0.63157894736842102</v>
      </c>
      <c r="R12" s="12">
        <f t="shared" si="3"/>
        <v>0.36363636363636365</v>
      </c>
    </row>
    <row r="13" spans="1:18" ht="15.75">
      <c r="A13" s="5" t="s">
        <v>12</v>
      </c>
      <c r="B13" s="5">
        <v>4</v>
      </c>
      <c r="C13" s="5">
        <v>10</v>
      </c>
      <c r="D13" s="5">
        <v>5</v>
      </c>
      <c r="E13" s="5">
        <v>7</v>
      </c>
      <c r="F13" s="5">
        <v>2</v>
      </c>
      <c r="G13" s="5">
        <v>7</v>
      </c>
      <c r="H13" s="5">
        <v>5</v>
      </c>
      <c r="I13" s="5">
        <v>3</v>
      </c>
      <c r="J13" s="5">
        <v>4</v>
      </c>
      <c r="K13" s="5">
        <f t="shared" si="1"/>
        <v>47</v>
      </c>
      <c r="L13" s="12">
        <f t="shared" si="4"/>
        <v>0.67142857142857137</v>
      </c>
      <c r="M13" s="5">
        <f t="shared" si="5"/>
        <v>6</v>
      </c>
      <c r="N13" s="5">
        <f t="shared" si="2"/>
        <v>27</v>
      </c>
      <c r="O13" s="5">
        <f t="shared" si="2"/>
        <v>14</v>
      </c>
      <c r="P13" s="12">
        <f t="shared" si="6"/>
        <v>0.6</v>
      </c>
      <c r="Q13" s="12">
        <f t="shared" si="3"/>
        <v>0.71052631578947367</v>
      </c>
      <c r="R13" s="12">
        <f t="shared" si="3"/>
        <v>0.63636363636363635</v>
      </c>
    </row>
    <row r="14" spans="1:18" ht="15.75">
      <c r="A14" s="5" t="s">
        <v>13</v>
      </c>
      <c r="B14" s="5">
        <v>5</v>
      </c>
      <c r="C14" s="5">
        <v>8</v>
      </c>
      <c r="D14" s="5">
        <v>6</v>
      </c>
      <c r="E14" s="5">
        <v>5</v>
      </c>
      <c r="F14" s="5">
        <v>4</v>
      </c>
      <c r="G14" s="5">
        <v>7</v>
      </c>
      <c r="H14" s="5">
        <v>1</v>
      </c>
      <c r="I14" s="5">
        <v>3</v>
      </c>
      <c r="J14" s="5">
        <v>6</v>
      </c>
      <c r="K14" s="5">
        <f t="shared" si="1"/>
        <v>45</v>
      </c>
      <c r="L14" s="12">
        <f t="shared" si="4"/>
        <v>0.6428571428571429</v>
      </c>
      <c r="M14" s="5">
        <f t="shared" si="5"/>
        <v>9</v>
      </c>
      <c r="N14" s="5">
        <f t="shared" si="2"/>
        <v>22</v>
      </c>
      <c r="O14" s="5">
        <f t="shared" si="2"/>
        <v>14</v>
      </c>
      <c r="P14" s="12">
        <f t="shared" si="6"/>
        <v>0.9</v>
      </c>
      <c r="Q14" s="12">
        <f t="shared" si="3"/>
        <v>0.57894736842105265</v>
      </c>
      <c r="R14" s="12">
        <f t="shared" si="3"/>
        <v>0.63636363636363635</v>
      </c>
    </row>
    <row r="15" spans="1:18" ht="15.75">
      <c r="A15" s="5" t="s">
        <v>14</v>
      </c>
      <c r="B15" s="5">
        <v>5</v>
      </c>
      <c r="C15" s="5">
        <v>9</v>
      </c>
      <c r="D15" s="5">
        <v>7</v>
      </c>
      <c r="E15" s="5">
        <v>5</v>
      </c>
      <c r="F15" s="5">
        <v>5</v>
      </c>
      <c r="G15" s="5">
        <v>9</v>
      </c>
      <c r="H15" s="5">
        <v>3</v>
      </c>
      <c r="I15" s="5">
        <v>3</v>
      </c>
      <c r="J15" s="5">
        <v>3</v>
      </c>
      <c r="K15" s="5">
        <f t="shared" si="1"/>
        <v>49</v>
      </c>
      <c r="L15" s="12">
        <f t="shared" si="4"/>
        <v>0.7</v>
      </c>
      <c r="M15" s="5">
        <f t="shared" si="5"/>
        <v>10</v>
      </c>
      <c r="N15" s="5">
        <f t="shared" si="2"/>
        <v>28</v>
      </c>
      <c r="O15" s="5">
        <f t="shared" si="2"/>
        <v>11</v>
      </c>
      <c r="P15" s="12">
        <f t="shared" si="6"/>
        <v>1</v>
      </c>
      <c r="Q15" s="12">
        <f t="shared" si="3"/>
        <v>0.73684210526315785</v>
      </c>
      <c r="R15" s="12">
        <f t="shared" si="3"/>
        <v>0.5</v>
      </c>
    </row>
    <row r="16" spans="1:18" ht="15.75">
      <c r="A16" s="5" t="s">
        <v>15</v>
      </c>
      <c r="B16" s="5">
        <v>4</v>
      </c>
      <c r="C16" s="5">
        <v>7</v>
      </c>
      <c r="D16" s="5">
        <v>8</v>
      </c>
      <c r="E16" s="5">
        <v>4</v>
      </c>
      <c r="F16" s="5">
        <v>3</v>
      </c>
      <c r="G16" s="5">
        <v>7</v>
      </c>
      <c r="H16" s="5">
        <v>2</v>
      </c>
      <c r="I16" s="5">
        <v>2</v>
      </c>
      <c r="J16" s="5">
        <v>2</v>
      </c>
      <c r="K16" s="5">
        <f t="shared" si="1"/>
        <v>39</v>
      </c>
      <c r="L16" s="12">
        <f t="shared" si="4"/>
        <v>0.55714285714285716</v>
      </c>
      <c r="M16" s="5">
        <f t="shared" si="5"/>
        <v>7</v>
      </c>
      <c r="N16" s="5">
        <f t="shared" si="2"/>
        <v>24</v>
      </c>
      <c r="O16" s="5">
        <f t="shared" si="2"/>
        <v>8</v>
      </c>
      <c r="P16" s="12">
        <f t="shared" si="6"/>
        <v>0.7</v>
      </c>
      <c r="Q16" s="12">
        <f t="shared" si="3"/>
        <v>0.63157894736842102</v>
      </c>
      <c r="R16" s="12">
        <f t="shared" si="3"/>
        <v>0.36363636363636365</v>
      </c>
    </row>
    <row r="17" spans="1:18" ht="15.75">
      <c r="A17" s="5" t="s">
        <v>16</v>
      </c>
      <c r="B17" s="5">
        <v>3</v>
      </c>
      <c r="C17" s="5">
        <v>3</v>
      </c>
      <c r="D17" s="5">
        <v>3</v>
      </c>
      <c r="E17" s="5">
        <v>2</v>
      </c>
      <c r="F17" s="5">
        <v>4</v>
      </c>
      <c r="G17" s="5">
        <v>5</v>
      </c>
      <c r="H17" s="5">
        <v>7</v>
      </c>
      <c r="I17" s="5">
        <v>3</v>
      </c>
      <c r="J17" s="5">
        <v>1</v>
      </c>
      <c r="K17" s="5">
        <f t="shared" si="1"/>
        <v>31</v>
      </c>
      <c r="L17" s="12">
        <f t="shared" si="4"/>
        <v>0.44285714285714284</v>
      </c>
      <c r="M17" s="5">
        <f t="shared" si="5"/>
        <v>7</v>
      </c>
      <c r="N17" s="5">
        <f t="shared" si="2"/>
        <v>18</v>
      </c>
      <c r="O17" s="5">
        <f t="shared" si="2"/>
        <v>6</v>
      </c>
      <c r="P17" s="12">
        <f t="shared" si="6"/>
        <v>0.7</v>
      </c>
      <c r="Q17" s="12">
        <f t="shared" si="3"/>
        <v>0.47368421052631576</v>
      </c>
      <c r="R17" s="12">
        <f t="shared" si="3"/>
        <v>0.27272727272727271</v>
      </c>
    </row>
    <row r="18" spans="1:18" ht="15.75">
      <c r="A18" s="5" t="s">
        <v>17</v>
      </c>
      <c r="B18" s="5">
        <v>4</v>
      </c>
      <c r="C18" s="5">
        <v>6</v>
      </c>
      <c r="D18" s="5">
        <v>8</v>
      </c>
      <c r="E18" s="5">
        <v>5</v>
      </c>
      <c r="F18" s="5">
        <v>3</v>
      </c>
      <c r="G18" s="5">
        <v>6</v>
      </c>
      <c r="H18" s="5">
        <v>0</v>
      </c>
      <c r="I18" s="5">
        <v>3</v>
      </c>
      <c r="J18" s="5">
        <v>1</v>
      </c>
      <c r="K18" s="5">
        <f t="shared" si="1"/>
        <v>36</v>
      </c>
      <c r="L18" s="12">
        <f t="shared" si="4"/>
        <v>0.51428571428571423</v>
      </c>
      <c r="M18" s="5">
        <f t="shared" si="5"/>
        <v>7</v>
      </c>
      <c r="N18" s="5">
        <f t="shared" si="2"/>
        <v>20</v>
      </c>
      <c r="O18" s="5">
        <f t="shared" si="2"/>
        <v>9</v>
      </c>
      <c r="P18" s="12">
        <f t="shared" si="6"/>
        <v>0.7</v>
      </c>
      <c r="Q18" s="12">
        <f t="shared" si="3"/>
        <v>0.52631578947368418</v>
      </c>
      <c r="R18" s="12">
        <f t="shared" si="3"/>
        <v>0.40909090909090912</v>
      </c>
    </row>
    <row r="19" spans="1:18" ht="15.75">
      <c r="A19" s="5" t="s">
        <v>18</v>
      </c>
      <c r="B19" s="5">
        <v>5</v>
      </c>
      <c r="C19" s="5">
        <v>8</v>
      </c>
      <c r="D19" s="5">
        <v>7</v>
      </c>
      <c r="E19" s="5">
        <v>3</v>
      </c>
      <c r="F19" s="5">
        <v>2</v>
      </c>
      <c r="G19" s="5">
        <v>8</v>
      </c>
      <c r="H19" s="5">
        <v>2</v>
      </c>
      <c r="I19" s="5">
        <v>3</v>
      </c>
      <c r="J19" s="5">
        <v>2</v>
      </c>
      <c r="K19" s="5">
        <f t="shared" si="1"/>
        <v>40</v>
      </c>
      <c r="L19" s="12">
        <f t="shared" si="4"/>
        <v>0.5714285714285714</v>
      </c>
      <c r="M19" s="5">
        <f t="shared" si="5"/>
        <v>7</v>
      </c>
      <c r="N19" s="5">
        <f t="shared" si="2"/>
        <v>25</v>
      </c>
      <c r="O19" s="5">
        <f t="shared" si="2"/>
        <v>8</v>
      </c>
      <c r="P19" s="12">
        <f t="shared" si="6"/>
        <v>0.7</v>
      </c>
      <c r="Q19" s="12">
        <f t="shared" si="3"/>
        <v>0.65789473684210531</v>
      </c>
      <c r="R19" s="12">
        <f t="shared" si="3"/>
        <v>0.36363636363636365</v>
      </c>
    </row>
    <row r="20" spans="1:18" ht="15.75">
      <c r="A20" s="5" t="s">
        <v>25</v>
      </c>
      <c r="B20" s="5">
        <v>4</v>
      </c>
      <c r="C20" s="5">
        <v>7</v>
      </c>
      <c r="D20" s="5">
        <v>6</v>
      </c>
      <c r="E20" s="5">
        <v>5</v>
      </c>
      <c r="F20" s="5">
        <v>4</v>
      </c>
      <c r="G20" s="5">
        <v>7</v>
      </c>
      <c r="H20" s="5">
        <v>10</v>
      </c>
      <c r="I20" s="5">
        <v>2</v>
      </c>
      <c r="J20" s="5">
        <v>0</v>
      </c>
      <c r="K20" s="5">
        <f t="shared" si="1"/>
        <v>45</v>
      </c>
      <c r="L20" s="12">
        <f t="shared" si="4"/>
        <v>0.6428571428571429</v>
      </c>
      <c r="M20" s="5">
        <f t="shared" si="5"/>
        <v>8</v>
      </c>
      <c r="N20" s="5">
        <f t="shared" si="2"/>
        <v>30</v>
      </c>
      <c r="O20" s="5">
        <f t="shared" si="2"/>
        <v>7</v>
      </c>
      <c r="P20" s="12">
        <f t="shared" si="6"/>
        <v>0.8</v>
      </c>
      <c r="Q20" s="12">
        <f t="shared" si="3"/>
        <v>0.78947368421052633</v>
      </c>
      <c r="R20" s="12">
        <f t="shared" si="3"/>
        <v>0.31818181818181818</v>
      </c>
    </row>
    <row r="21" spans="1:18" ht="15.75">
      <c r="A21" s="5" t="s">
        <v>26</v>
      </c>
      <c r="B21" s="5">
        <v>3</v>
      </c>
      <c r="C21" s="5">
        <v>2</v>
      </c>
      <c r="D21" s="5">
        <v>5</v>
      </c>
      <c r="E21" s="5">
        <v>7</v>
      </c>
      <c r="F21" s="5">
        <v>5</v>
      </c>
      <c r="G21" s="5">
        <v>5</v>
      </c>
      <c r="H21" s="5">
        <v>1</v>
      </c>
      <c r="I21" s="5">
        <v>2</v>
      </c>
      <c r="J21" s="5">
        <v>0</v>
      </c>
      <c r="K21" s="5">
        <f t="shared" si="1"/>
        <v>30</v>
      </c>
      <c r="L21" s="12">
        <f t="shared" si="4"/>
        <v>0.42857142857142855</v>
      </c>
      <c r="M21" s="5">
        <f t="shared" si="5"/>
        <v>8</v>
      </c>
      <c r="N21" s="5">
        <f t="shared" si="5"/>
        <v>13</v>
      </c>
      <c r="O21" s="5">
        <f t="shared" si="5"/>
        <v>9</v>
      </c>
      <c r="P21" s="12">
        <f t="shared" si="6"/>
        <v>0.8</v>
      </c>
      <c r="Q21" s="12">
        <f t="shared" si="6"/>
        <v>0.34210526315789475</v>
      </c>
      <c r="R21" s="12">
        <f t="shared" si="6"/>
        <v>0.40909090909090912</v>
      </c>
    </row>
    <row r="22" spans="1:18" ht="15.75">
      <c r="A22" s="5" t="s">
        <v>27</v>
      </c>
      <c r="B22" s="5">
        <v>1</v>
      </c>
      <c r="C22" s="5">
        <v>5</v>
      </c>
      <c r="D22" s="5">
        <v>7</v>
      </c>
      <c r="E22" s="5">
        <v>6</v>
      </c>
      <c r="F22" s="5">
        <v>2</v>
      </c>
      <c r="G22" s="5">
        <v>7</v>
      </c>
      <c r="H22" s="5">
        <v>2</v>
      </c>
      <c r="I22" s="5">
        <v>1</v>
      </c>
      <c r="J22" s="5">
        <v>3</v>
      </c>
      <c r="K22" s="5">
        <f t="shared" si="1"/>
        <v>34</v>
      </c>
      <c r="L22" s="12">
        <f t="shared" si="4"/>
        <v>0.48571428571428571</v>
      </c>
      <c r="M22" s="5">
        <f t="shared" si="5"/>
        <v>3</v>
      </c>
      <c r="N22" s="5">
        <f t="shared" si="5"/>
        <v>21</v>
      </c>
      <c r="O22" s="5">
        <f t="shared" si="5"/>
        <v>10</v>
      </c>
      <c r="P22" s="12">
        <f t="shared" si="6"/>
        <v>0.3</v>
      </c>
      <c r="Q22" s="12">
        <f t="shared" si="6"/>
        <v>0.55263157894736847</v>
      </c>
      <c r="R22" s="12">
        <f t="shared" si="6"/>
        <v>0.45454545454545453</v>
      </c>
    </row>
    <row r="23" spans="1:18" ht="15.75">
      <c r="A23" s="5" t="s">
        <v>28</v>
      </c>
      <c r="B23" s="5">
        <v>5</v>
      </c>
      <c r="C23" s="5">
        <v>8</v>
      </c>
      <c r="D23" s="5">
        <v>7</v>
      </c>
      <c r="E23" s="5">
        <v>5</v>
      </c>
      <c r="F23" s="5">
        <v>1</v>
      </c>
      <c r="G23" s="5">
        <v>8</v>
      </c>
      <c r="H23" s="5">
        <v>0</v>
      </c>
      <c r="I23" s="5">
        <v>2</v>
      </c>
      <c r="J23" s="5">
        <v>4</v>
      </c>
      <c r="K23" s="5">
        <f t="shared" si="1"/>
        <v>40</v>
      </c>
      <c r="L23" s="12">
        <f t="shared" si="4"/>
        <v>0.5714285714285714</v>
      </c>
      <c r="M23" s="5">
        <f t="shared" si="5"/>
        <v>6</v>
      </c>
      <c r="N23" s="5">
        <f t="shared" si="5"/>
        <v>23</v>
      </c>
      <c r="O23" s="5">
        <f t="shared" si="5"/>
        <v>11</v>
      </c>
      <c r="P23" s="12">
        <f t="shared" si="6"/>
        <v>0.6</v>
      </c>
      <c r="Q23" s="12">
        <f t="shared" si="6"/>
        <v>0.60526315789473684</v>
      </c>
      <c r="R23" s="12">
        <f t="shared" si="6"/>
        <v>0.5</v>
      </c>
    </row>
    <row r="24" spans="1:18" ht="15.75">
      <c r="A24" s="5" t="s">
        <v>29</v>
      </c>
      <c r="B24" s="5">
        <v>4</v>
      </c>
      <c r="C24" s="5">
        <v>9</v>
      </c>
      <c r="D24" s="5">
        <v>8</v>
      </c>
      <c r="E24" s="5">
        <v>4</v>
      </c>
      <c r="F24" s="5">
        <v>4</v>
      </c>
      <c r="G24" s="5">
        <v>9</v>
      </c>
      <c r="H24" s="5">
        <v>4</v>
      </c>
      <c r="I24" s="5">
        <v>1</v>
      </c>
      <c r="J24" s="5">
        <v>6</v>
      </c>
      <c r="K24" s="5">
        <f t="shared" si="1"/>
        <v>49</v>
      </c>
      <c r="L24" s="12">
        <f t="shared" si="4"/>
        <v>0.7</v>
      </c>
      <c r="M24" s="5">
        <f t="shared" si="5"/>
        <v>8</v>
      </c>
      <c r="N24" s="5">
        <f t="shared" si="5"/>
        <v>30</v>
      </c>
      <c r="O24" s="5">
        <f t="shared" si="5"/>
        <v>11</v>
      </c>
      <c r="P24" s="12">
        <f t="shared" si="6"/>
        <v>0.8</v>
      </c>
      <c r="Q24" s="12">
        <f t="shared" si="6"/>
        <v>0.78947368421052633</v>
      </c>
      <c r="R24" s="12">
        <f t="shared" si="6"/>
        <v>0.5</v>
      </c>
    </row>
    <row r="25" spans="1:18" ht="15.75">
      <c r="A25" s="5" t="s">
        <v>30</v>
      </c>
      <c r="B25" s="5">
        <v>3</v>
      </c>
      <c r="C25" s="5">
        <v>10</v>
      </c>
      <c r="D25" s="5">
        <v>6</v>
      </c>
      <c r="E25" s="5">
        <v>1</v>
      </c>
      <c r="F25" s="5">
        <v>2</v>
      </c>
      <c r="G25" s="5">
        <v>8</v>
      </c>
      <c r="H25" s="5">
        <v>3</v>
      </c>
      <c r="I25" s="5">
        <v>1</v>
      </c>
      <c r="J25" s="5">
        <v>0</v>
      </c>
      <c r="K25" s="5">
        <f t="shared" si="1"/>
        <v>34</v>
      </c>
      <c r="L25" s="12">
        <f t="shared" si="4"/>
        <v>0.48571428571428571</v>
      </c>
      <c r="M25" s="5">
        <f t="shared" ref="M25" si="7">SUMIF($B$3:$J$3,M$3,B25:J25)</f>
        <v>5</v>
      </c>
      <c r="N25" s="5">
        <f t="shared" ref="N25:O25" si="8">SUMIF($B$3:$J$3,N$3,$B25:$J25)</f>
        <v>27</v>
      </c>
      <c r="O25" s="5">
        <f t="shared" si="8"/>
        <v>2</v>
      </c>
      <c r="P25" s="12">
        <f t="shared" si="6"/>
        <v>0.5</v>
      </c>
      <c r="Q25" s="12">
        <f t="shared" si="6"/>
        <v>0.71052631578947367</v>
      </c>
      <c r="R25" s="12">
        <f t="shared" si="6"/>
        <v>9.0909090909090912E-2</v>
      </c>
    </row>
    <row r="26" spans="1:18" ht="15.75">
      <c r="A26" s="9" t="s">
        <v>34</v>
      </c>
      <c r="B26" s="10">
        <f t="shared" ref="B26:K26" si="9">AVERAGE(B6:B25)/B5</f>
        <v>0.77</v>
      </c>
      <c r="C26" s="10">
        <f t="shared" si="9"/>
        <v>0.745</v>
      </c>
      <c r="D26" s="10">
        <f t="shared" si="9"/>
        <v>0.78749999999999998</v>
      </c>
      <c r="E26" s="10">
        <f t="shared" si="9"/>
        <v>0.6428571428571429</v>
      </c>
      <c r="F26" s="10">
        <f t="shared" si="9"/>
        <v>0.6</v>
      </c>
      <c r="G26" s="10">
        <f t="shared" si="9"/>
        <v>0.73499999999999999</v>
      </c>
      <c r="H26" s="10">
        <f t="shared" si="9"/>
        <v>0.26</v>
      </c>
      <c r="I26" s="10">
        <f t="shared" si="9"/>
        <v>0.51</v>
      </c>
      <c r="J26" s="10">
        <f t="shared" si="9"/>
        <v>0.25</v>
      </c>
      <c r="K26" s="10">
        <f t="shared" si="9"/>
        <v>0.57285714285714284</v>
      </c>
      <c r="L26" s="4"/>
      <c r="P26" s="11">
        <f>AVERAGE(P6:P25)</f>
        <v>0.68500000000000005</v>
      </c>
      <c r="Q26" s="11">
        <f t="shared" ref="Q26:R26" si="10">AVERAGE(Q6:Q25)</f>
        <v>0.62368421052631584</v>
      </c>
      <c r="R26" s="11">
        <f t="shared" si="10"/>
        <v>0.43409090909090908</v>
      </c>
    </row>
    <row r="27" spans="1:18" ht="15.75">
      <c r="A27" s="9" t="s">
        <v>35</v>
      </c>
      <c r="B27" s="10">
        <f t="shared" ref="B27:K27" si="11">SKEW(B6:B25)</f>
        <v>-1.7024296611676748</v>
      </c>
      <c r="C27" s="10">
        <f t="shared" si="11"/>
        <v>-1.1480582076573875</v>
      </c>
      <c r="D27" s="10">
        <f t="shared" si="11"/>
        <v>-0.7364813664837303</v>
      </c>
      <c r="E27" s="10">
        <f t="shared" si="11"/>
        <v>-0.46376222589366545</v>
      </c>
      <c r="F27" s="10">
        <f t="shared" si="11"/>
        <v>0</v>
      </c>
      <c r="G27" s="10">
        <f t="shared" si="11"/>
        <v>-0.37574515075322451</v>
      </c>
      <c r="H27" s="10">
        <f t="shared" si="11"/>
        <v>1.7208485350378275</v>
      </c>
      <c r="I27" s="10">
        <f t="shared" si="11"/>
        <v>0.37604481393277422</v>
      </c>
      <c r="J27" s="10">
        <f t="shared" si="11"/>
        <v>1.2733612027912342</v>
      </c>
      <c r="K27" s="10">
        <f t="shared" si="11"/>
        <v>-0.10019896087140677</v>
      </c>
      <c r="L27" s="4"/>
    </row>
  </sheetData>
  <conditionalFormatting sqref="P6:P25">
    <cfRule type="cellIs" dxfId="2" priority="3" operator="greaterThanOrEqual">
      <formula>0.9</formula>
    </cfRule>
  </conditionalFormatting>
  <conditionalFormatting sqref="Q6:Q25">
    <cfRule type="cellIs" dxfId="1" priority="2" operator="greaterThanOrEqual">
      <formula>0.7</formula>
    </cfRule>
    <cfRule type="cellIs" dxfId="0" priority="1" operator="lessThan">
      <formula>0.6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Normal="100" workbookViewId="0">
      <pane xSplit="1" topLeftCell="E1" activePane="topRight" state="frozen"/>
      <selection pane="topRight" activeCell="O31" sqref="O31"/>
    </sheetView>
  </sheetViews>
  <sheetFormatPr defaultRowHeight="15"/>
  <cols>
    <col min="1" max="1" width="13.28515625" customWidth="1"/>
    <col min="2" max="11" width="8.7109375" customWidth="1"/>
  </cols>
  <sheetData>
    <row r="1" spans="1:16" ht="16.5" thickBot="1">
      <c r="A1" s="3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6" ht="15.75">
      <c r="A2" s="4"/>
      <c r="B2" s="5" t="s">
        <v>0</v>
      </c>
      <c r="C2" s="5" t="s">
        <v>0</v>
      </c>
      <c r="D2" s="5" t="s">
        <v>0</v>
      </c>
      <c r="E2" s="5" t="s">
        <v>0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4"/>
      <c r="M2" s="1" t="s">
        <v>0</v>
      </c>
      <c r="N2" s="2" t="s">
        <v>1</v>
      </c>
      <c r="O2" s="38" t="s">
        <v>0</v>
      </c>
      <c r="P2" s="39" t="s">
        <v>1</v>
      </c>
    </row>
    <row r="3" spans="1:16" ht="15.75">
      <c r="A3" s="4"/>
      <c r="B3" s="5" t="s">
        <v>31</v>
      </c>
      <c r="C3" s="5" t="s">
        <v>32</v>
      </c>
      <c r="D3" s="5" t="s">
        <v>32</v>
      </c>
      <c r="E3" s="5" t="s">
        <v>33</v>
      </c>
      <c r="F3" s="5" t="s">
        <v>31</v>
      </c>
      <c r="G3" s="5" t="s">
        <v>32</v>
      </c>
      <c r="H3" s="5" t="s">
        <v>32</v>
      </c>
      <c r="I3" s="5" t="s">
        <v>33</v>
      </c>
      <c r="J3" s="5" t="s">
        <v>33</v>
      </c>
      <c r="K3" s="4"/>
      <c r="M3" s="35"/>
      <c r="N3" s="37"/>
      <c r="O3" s="36"/>
      <c r="P3" s="40"/>
    </row>
    <row r="4" spans="1:16" ht="15.75" hidden="1">
      <c r="A4" s="4"/>
      <c r="B4" s="5" t="str">
        <f>CONCATENATE(B2,B3)</f>
        <v>Hfdst 1EL</v>
      </c>
      <c r="C4" s="5" t="str">
        <f t="shared" ref="C4:J4" si="0">CONCATENATE(C2,C3)</f>
        <v>Hfdst 1BA</v>
      </c>
      <c r="D4" s="5" t="str">
        <f t="shared" si="0"/>
        <v>Hfdst 1BA</v>
      </c>
      <c r="E4" s="5" t="str">
        <f t="shared" si="0"/>
        <v>Hfdst 1VER</v>
      </c>
      <c r="F4" s="5" t="str">
        <f t="shared" si="0"/>
        <v>Hfdst 2EL</v>
      </c>
      <c r="G4" s="5" t="str">
        <f t="shared" si="0"/>
        <v>Hfdst 2BA</v>
      </c>
      <c r="H4" s="5" t="str">
        <f t="shared" si="0"/>
        <v>Hfdst 2BA</v>
      </c>
      <c r="I4" s="5" t="str">
        <f t="shared" si="0"/>
        <v>Hfdst 2VER</v>
      </c>
      <c r="J4" s="5" t="str">
        <f t="shared" si="0"/>
        <v>Hfdst 2VER</v>
      </c>
      <c r="K4" s="4"/>
      <c r="M4" s="4"/>
      <c r="N4" s="4"/>
      <c r="O4" s="19"/>
      <c r="P4" s="20"/>
    </row>
    <row r="5" spans="1:16" ht="16.5" thickBot="1">
      <c r="A5" s="3" t="s">
        <v>19</v>
      </c>
      <c r="B5" s="7">
        <v>5</v>
      </c>
      <c r="C5" s="7">
        <v>10</v>
      </c>
      <c r="D5" s="7">
        <v>8</v>
      </c>
      <c r="E5" s="7">
        <v>7</v>
      </c>
      <c r="F5" s="7">
        <v>5</v>
      </c>
      <c r="G5" s="7">
        <v>10</v>
      </c>
      <c r="H5" s="7">
        <v>10</v>
      </c>
      <c r="I5" s="7">
        <v>5</v>
      </c>
      <c r="J5" s="7">
        <v>10</v>
      </c>
      <c r="K5" s="8">
        <f t="shared" ref="K5:K25" si="1">SUM(B5:J5)</f>
        <v>70</v>
      </c>
      <c r="L5" s="11">
        <f>K5/$K$5</f>
        <v>1</v>
      </c>
      <c r="M5" s="8">
        <f>SUMIF($B$2:$J$2,M$2,$B5:$J5)</f>
        <v>30</v>
      </c>
      <c r="N5" s="14">
        <f>SUMIF($B$2:$J$2,N$2,$B5:$J5)</f>
        <v>40</v>
      </c>
      <c r="O5" s="26">
        <f>M5/M$5</f>
        <v>1</v>
      </c>
      <c r="P5" s="28">
        <f t="shared" ref="P5:P25" si="2">N5/N$5</f>
        <v>1</v>
      </c>
    </row>
    <row r="6" spans="1:16" ht="15.75">
      <c r="A6" s="5" t="s">
        <v>5</v>
      </c>
      <c r="B6" s="5">
        <v>4</v>
      </c>
      <c r="C6" s="5">
        <v>8</v>
      </c>
      <c r="D6" s="5">
        <v>7</v>
      </c>
      <c r="E6" s="5">
        <v>5</v>
      </c>
      <c r="F6" s="5">
        <v>3</v>
      </c>
      <c r="G6" s="5">
        <v>7</v>
      </c>
      <c r="H6" s="5">
        <v>1</v>
      </c>
      <c r="I6" s="5">
        <v>3</v>
      </c>
      <c r="J6" s="5">
        <v>1</v>
      </c>
      <c r="K6" s="5">
        <f t="shared" si="1"/>
        <v>39</v>
      </c>
      <c r="L6" s="12">
        <f t="shared" ref="L6:L25" si="3">K6/$K$5</f>
        <v>0.55714285714285716</v>
      </c>
      <c r="M6" s="5">
        <f t="shared" ref="M6:N25" si="4">SUMIF($B$2:$J$2,M$2,$B6:$J6)</f>
        <v>24</v>
      </c>
      <c r="N6" s="5">
        <f t="shared" si="4"/>
        <v>15</v>
      </c>
      <c r="O6" s="23">
        <f t="shared" ref="O6:O25" si="5">M6/M$5</f>
        <v>0.8</v>
      </c>
      <c r="P6" s="24">
        <f t="shared" si="2"/>
        <v>0.375</v>
      </c>
    </row>
    <row r="7" spans="1:16" ht="15.75">
      <c r="A7" s="5" t="s">
        <v>6</v>
      </c>
      <c r="B7" s="5">
        <v>5</v>
      </c>
      <c r="C7" s="5">
        <v>9</v>
      </c>
      <c r="D7" s="5">
        <v>6</v>
      </c>
      <c r="E7" s="5">
        <v>4</v>
      </c>
      <c r="F7" s="5">
        <v>2</v>
      </c>
      <c r="G7" s="5">
        <v>9</v>
      </c>
      <c r="H7" s="5">
        <v>3</v>
      </c>
      <c r="I7" s="5">
        <v>2</v>
      </c>
      <c r="J7" s="5">
        <v>2</v>
      </c>
      <c r="K7" s="5">
        <f t="shared" si="1"/>
        <v>42</v>
      </c>
      <c r="L7" s="12">
        <f t="shared" si="3"/>
        <v>0.6</v>
      </c>
      <c r="M7" s="5">
        <f t="shared" si="4"/>
        <v>24</v>
      </c>
      <c r="N7" s="5">
        <f t="shared" si="4"/>
        <v>18</v>
      </c>
      <c r="O7" s="21">
        <f t="shared" si="5"/>
        <v>0.8</v>
      </c>
      <c r="P7" s="12">
        <f t="shared" si="2"/>
        <v>0.45</v>
      </c>
    </row>
    <row r="8" spans="1:16" ht="15.75">
      <c r="A8" s="5" t="s">
        <v>7</v>
      </c>
      <c r="B8" s="5">
        <v>5</v>
      </c>
      <c r="C8" s="5">
        <v>7</v>
      </c>
      <c r="D8" s="5">
        <v>5</v>
      </c>
      <c r="E8" s="5">
        <v>4</v>
      </c>
      <c r="F8" s="5">
        <v>4</v>
      </c>
      <c r="G8" s="5">
        <v>7</v>
      </c>
      <c r="H8" s="5">
        <v>2</v>
      </c>
      <c r="I8" s="5">
        <v>5</v>
      </c>
      <c r="J8" s="5">
        <v>9</v>
      </c>
      <c r="K8" s="5">
        <f t="shared" si="1"/>
        <v>48</v>
      </c>
      <c r="L8" s="12">
        <f t="shared" si="3"/>
        <v>0.68571428571428572</v>
      </c>
      <c r="M8" s="5">
        <f t="shared" si="4"/>
        <v>21</v>
      </c>
      <c r="N8" s="5">
        <f t="shared" si="4"/>
        <v>27</v>
      </c>
      <c r="O8" s="21">
        <f t="shared" si="5"/>
        <v>0.7</v>
      </c>
      <c r="P8" s="12">
        <f t="shared" si="2"/>
        <v>0.67500000000000004</v>
      </c>
    </row>
    <row r="9" spans="1:16" ht="15.75">
      <c r="A9" s="5" t="s">
        <v>8</v>
      </c>
      <c r="B9" s="5">
        <v>4</v>
      </c>
      <c r="C9" s="5">
        <v>8</v>
      </c>
      <c r="D9" s="5">
        <v>7</v>
      </c>
      <c r="E9" s="5">
        <v>3</v>
      </c>
      <c r="F9" s="5">
        <v>5</v>
      </c>
      <c r="G9" s="5">
        <v>8</v>
      </c>
      <c r="H9" s="5">
        <v>2</v>
      </c>
      <c r="I9" s="5">
        <v>3</v>
      </c>
      <c r="J9" s="5">
        <v>3</v>
      </c>
      <c r="K9" s="5">
        <f t="shared" si="1"/>
        <v>43</v>
      </c>
      <c r="L9" s="12">
        <f t="shared" si="3"/>
        <v>0.61428571428571432</v>
      </c>
      <c r="M9" s="5">
        <f t="shared" si="4"/>
        <v>22</v>
      </c>
      <c r="N9" s="5">
        <f t="shared" si="4"/>
        <v>21</v>
      </c>
      <c r="O9" s="21">
        <f t="shared" si="5"/>
        <v>0.73333333333333328</v>
      </c>
      <c r="P9" s="12">
        <f t="shared" si="2"/>
        <v>0.52500000000000002</v>
      </c>
    </row>
    <row r="10" spans="1:16" ht="15.75">
      <c r="A10" s="5" t="s">
        <v>9</v>
      </c>
      <c r="B10" s="5">
        <v>5</v>
      </c>
      <c r="C10" s="5">
        <v>6</v>
      </c>
      <c r="D10" s="5">
        <v>4</v>
      </c>
      <c r="E10" s="5">
        <v>4</v>
      </c>
      <c r="F10" s="5">
        <v>1</v>
      </c>
      <c r="G10" s="5">
        <v>6</v>
      </c>
      <c r="H10" s="5">
        <v>3</v>
      </c>
      <c r="I10" s="5">
        <v>3</v>
      </c>
      <c r="J10" s="5">
        <v>1</v>
      </c>
      <c r="K10" s="5">
        <f t="shared" si="1"/>
        <v>33</v>
      </c>
      <c r="L10" s="12">
        <f t="shared" si="3"/>
        <v>0.47142857142857142</v>
      </c>
      <c r="M10" s="5">
        <f t="shared" si="4"/>
        <v>19</v>
      </c>
      <c r="N10" s="5">
        <f t="shared" si="4"/>
        <v>14</v>
      </c>
      <c r="O10" s="21">
        <f t="shared" si="5"/>
        <v>0.6333333333333333</v>
      </c>
      <c r="P10" s="12">
        <f t="shared" si="2"/>
        <v>0.35</v>
      </c>
    </row>
    <row r="11" spans="1:16" ht="15.75">
      <c r="A11" s="5" t="s">
        <v>10</v>
      </c>
      <c r="B11" s="5">
        <v>4</v>
      </c>
      <c r="C11" s="5">
        <v>9</v>
      </c>
      <c r="D11" s="5">
        <v>8</v>
      </c>
      <c r="E11" s="5">
        <v>5</v>
      </c>
      <c r="F11" s="5">
        <v>3</v>
      </c>
      <c r="G11" s="5">
        <v>9</v>
      </c>
      <c r="H11" s="5">
        <v>1</v>
      </c>
      <c r="I11" s="5">
        <v>4</v>
      </c>
      <c r="J11" s="5">
        <v>2</v>
      </c>
      <c r="K11" s="5">
        <f t="shared" si="1"/>
        <v>45</v>
      </c>
      <c r="L11" s="12">
        <f t="shared" si="3"/>
        <v>0.6428571428571429</v>
      </c>
      <c r="M11" s="5">
        <f t="shared" si="4"/>
        <v>26</v>
      </c>
      <c r="N11" s="5">
        <f t="shared" si="4"/>
        <v>19</v>
      </c>
      <c r="O11" s="21">
        <f t="shared" si="5"/>
        <v>0.8666666666666667</v>
      </c>
      <c r="P11" s="12">
        <f t="shared" si="2"/>
        <v>0.47499999999999998</v>
      </c>
    </row>
    <row r="12" spans="1:16" ht="15.75">
      <c r="A12" s="5" t="s">
        <v>11</v>
      </c>
      <c r="B12" s="5">
        <v>0</v>
      </c>
      <c r="C12" s="5">
        <v>10</v>
      </c>
      <c r="D12" s="5">
        <v>6</v>
      </c>
      <c r="E12" s="5">
        <v>6</v>
      </c>
      <c r="F12" s="5">
        <v>1</v>
      </c>
      <c r="G12" s="5">
        <v>8</v>
      </c>
      <c r="H12" s="5">
        <v>0</v>
      </c>
      <c r="I12" s="5">
        <v>2</v>
      </c>
      <c r="J12" s="5">
        <v>0</v>
      </c>
      <c r="K12" s="5">
        <f t="shared" si="1"/>
        <v>33</v>
      </c>
      <c r="L12" s="12">
        <f t="shared" si="3"/>
        <v>0.47142857142857142</v>
      </c>
      <c r="M12" s="5">
        <f t="shared" si="4"/>
        <v>22</v>
      </c>
      <c r="N12" s="5">
        <f t="shared" si="4"/>
        <v>11</v>
      </c>
      <c r="O12" s="21">
        <f t="shared" si="5"/>
        <v>0.73333333333333328</v>
      </c>
      <c r="P12" s="12">
        <f t="shared" si="2"/>
        <v>0.27500000000000002</v>
      </c>
    </row>
    <row r="13" spans="1:16" ht="15.75">
      <c r="A13" s="5" t="s">
        <v>12</v>
      </c>
      <c r="B13" s="5">
        <v>4</v>
      </c>
      <c r="C13" s="5">
        <v>10</v>
      </c>
      <c r="D13" s="5">
        <v>5</v>
      </c>
      <c r="E13" s="5">
        <v>7</v>
      </c>
      <c r="F13" s="5">
        <v>2</v>
      </c>
      <c r="G13" s="5">
        <v>7</v>
      </c>
      <c r="H13" s="5">
        <v>5</v>
      </c>
      <c r="I13" s="5">
        <v>3</v>
      </c>
      <c r="J13" s="5">
        <v>4</v>
      </c>
      <c r="K13" s="5">
        <f t="shared" si="1"/>
        <v>47</v>
      </c>
      <c r="L13" s="12">
        <f t="shared" si="3"/>
        <v>0.67142857142857137</v>
      </c>
      <c r="M13" s="5">
        <f t="shared" si="4"/>
        <v>26</v>
      </c>
      <c r="N13" s="5">
        <f t="shared" si="4"/>
        <v>21</v>
      </c>
      <c r="O13" s="21">
        <f t="shared" si="5"/>
        <v>0.8666666666666667</v>
      </c>
      <c r="P13" s="12">
        <f t="shared" si="2"/>
        <v>0.52500000000000002</v>
      </c>
    </row>
    <row r="14" spans="1:16" ht="15.75">
      <c r="A14" s="5" t="s">
        <v>13</v>
      </c>
      <c r="B14" s="5">
        <v>5</v>
      </c>
      <c r="C14" s="5">
        <v>8</v>
      </c>
      <c r="D14" s="5">
        <v>6</v>
      </c>
      <c r="E14" s="5">
        <v>5</v>
      </c>
      <c r="F14" s="5">
        <v>4</v>
      </c>
      <c r="G14" s="5">
        <v>7</v>
      </c>
      <c r="H14" s="5">
        <v>1</v>
      </c>
      <c r="I14" s="5">
        <v>3</v>
      </c>
      <c r="J14" s="5">
        <v>6</v>
      </c>
      <c r="K14" s="5">
        <f t="shared" si="1"/>
        <v>45</v>
      </c>
      <c r="L14" s="12">
        <f t="shared" si="3"/>
        <v>0.6428571428571429</v>
      </c>
      <c r="M14" s="5">
        <f t="shared" si="4"/>
        <v>24</v>
      </c>
      <c r="N14" s="5">
        <f t="shared" si="4"/>
        <v>21</v>
      </c>
      <c r="O14" s="21">
        <f t="shared" si="5"/>
        <v>0.8</v>
      </c>
      <c r="P14" s="12">
        <f t="shared" si="2"/>
        <v>0.52500000000000002</v>
      </c>
    </row>
    <row r="15" spans="1:16" ht="15.75">
      <c r="A15" s="5" t="s">
        <v>14</v>
      </c>
      <c r="B15" s="5">
        <v>5</v>
      </c>
      <c r="C15" s="5">
        <v>9</v>
      </c>
      <c r="D15" s="5">
        <v>7</v>
      </c>
      <c r="E15" s="5">
        <v>5</v>
      </c>
      <c r="F15" s="5">
        <v>5</v>
      </c>
      <c r="G15" s="5">
        <v>9</v>
      </c>
      <c r="H15" s="5">
        <v>3</v>
      </c>
      <c r="I15" s="5">
        <v>3</v>
      </c>
      <c r="J15" s="5">
        <v>3</v>
      </c>
      <c r="K15" s="5">
        <f t="shared" si="1"/>
        <v>49</v>
      </c>
      <c r="L15" s="12">
        <f t="shared" si="3"/>
        <v>0.7</v>
      </c>
      <c r="M15" s="5">
        <f t="shared" si="4"/>
        <v>26</v>
      </c>
      <c r="N15" s="5">
        <f t="shared" si="4"/>
        <v>23</v>
      </c>
      <c r="O15" s="21">
        <f t="shared" si="5"/>
        <v>0.8666666666666667</v>
      </c>
      <c r="P15" s="12">
        <f t="shared" si="2"/>
        <v>0.57499999999999996</v>
      </c>
    </row>
    <row r="16" spans="1:16" ht="15.75">
      <c r="A16" s="5" t="s">
        <v>15</v>
      </c>
      <c r="B16" s="5">
        <v>4</v>
      </c>
      <c r="C16" s="5">
        <v>7</v>
      </c>
      <c r="D16" s="5">
        <v>8</v>
      </c>
      <c r="E16" s="5">
        <v>4</v>
      </c>
      <c r="F16" s="5">
        <v>3</v>
      </c>
      <c r="G16" s="5">
        <v>7</v>
      </c>
      <c r="H16" s="5">
        <v>2</v>
      </c>
      <c r="I16" s="5">
        <v>2</v>
      </c>
      <c r="J16" s="5">
        <v>2</v>
      </c>
      <c r="K16" s="5">
        <f t="shared" si="1"/>
        <v>39</v>
      </c>
      <c r="L16" s="12">
        <f t="shared" si="3"/>
        <v>0.55714285714285716</v>
      </c>
      <c r="M16" s="5">
        <f t="shared" si="4"/>
        <v>23</v>
      </c>
      <c r="N16" s="5">
        <f t="shared" si="4"/>
        <v>16</v>
      </c>
      <c r="O16" s="21">
        <f t="shared" si="5"/>
        <v>0.76666666666666672</v>
      </c>
      <c r="P16" s="12">
        <f t="shared" si="2"/>
        <v>0.4</v>
      </c>
    </row>
    <row r="17" spans="1:16" ht="15.75">
      <c r="A17" s="5" t="s">
        <v>16</v>
      </c>
      <c r="B17" s="5">
        <v>3</v>
      </c>
      <c r="C17" s="5">
        <v>3</v>
      </c>
      <c r="D17" s="5">
        <v>3</v>
      </c>
      <c r="E17" s="5">
        <v>2</v>
      </c>
      <c r="F17" s="5">
        <v>4</v>
      </c>
      <c r="G17" s="5">
        <v>5</v>
      </c>
      <c r="H17" s="5">
        <v>7</v>
      </c>
      <c r="I17" s="5">
        <v>3</v>
      </c>
      <c r="J17" s="5">
        <v>1</v>
      </c>
      <c r="K17" s="5">
        <f t="shared" si="1"/>
        <v>31</v>
      </c>
      <c r="L17" s="12">
        <f t="shared" si="3"/>
        <v>0.44285714285714284</v>
      </c>
      <c r="M17" s="5">
        <f t="shared" si="4"/>
        <v>11</v>
      </c>
      <c r="N17" s="5">
        <f t="shared" si="4"/>
        <v>20</v>
      </c>
      <c r="O17" s="21">
        <f t="shared" si="5"/>
        <v>0.36666666666666664</v>
      </c>
      <c r="P17" s="12">
        <f t="shared" si="2"/>
        <v>0.5</v>
      </c>
    </row>
    <row r="18" spans="1:16" ht="15.75">
      <c r="A18" s="5" t="s">
        <v>17</v>
      </c>
      <c r="B18" s="5">
        <v>4</v>
      </c>
      <c r="C18" s="5">
        <v>6</v>
      </c>
      <c r="D18" s="5">
        <v>8</v>
      </c>
      <c r="E18" s="5">
        <v>5</v>
      </c>
      <c r="F18" s="5">
        <v>3</v>
      </c>
      <c r="G18" s="5">
        <v>6</v>
      </c>
      <c r="H18" s="5">
        <v>0</v>
      </c>
      <c r="I18" s="5">
        <v>3</v>
      </c>
      <c r="J18" s="5">
        <v>1</v>
      </c>
      <c r="K18" s="5">
        <f t="shared" si="1"/>
        <v>36</v>
      </c>
      <c r="L18" s="12">
        <f t="shared" si="3"/>
        <v>0.51428571428571423</v>
      </c>
      <c r="M18" s="5">
        <f t="shared" si="4"/>
        <v>23</v>
      </c>
      <c r="N18" s="5">
        <f t="shared" si="4"/>
        <v>13</v>
      </c>
      <c r="O18" s="21">
        <f t="shared" si="5"/>
        <v>0.76666666666666672</v>
      </c>
      <c r="P18" s="12">
        <f t="shared" si="2"/>
        <v>0.32500000000000001</v>
      </c>
    </row>
    <row r="19" spans="1:16" ht="15.75">
      <c r="A19" s="5" t="s">
        <v>18</v>
      </c>
      <c r="B19" s="5">
        <v>5</v>
      </c>
      <c r="C19" s="5">
        <v>8</v>
      </c>
      <c r="D19" s="5">
        <v>7</v>
      </c>
      <c r="E19" s="5">
        <v>3</v>
      </c>
      <c r="F19" s="5">
        <v>2</v>
      </c>
      <c r="G19" s="5">
        <v>8</v>
      </c>
      <c r="H19" s="5">
        <v>2</v>
      </c>
      <c r="I19" s="5">
        <v>3</v>
      </c>
      <c r="J19" s="5">
        <v>2</v>
      </c>
      <c r="K19" s="5">
        <f t="shared" si="1"/>
        <v>40</v>
      </c>
      <c r="L19" s="12">
        <f t="shared" si="3"/>
        <v>0.5714285714285714</v>
      </c>
      <c r="M19" s="5">
        <f t="shared" si="4"/>
        <v>23</v>
      </c>
      <c r="N19" s="5">
        <f t="shared" si="4"/>
        <v>17</v>
      </c>
      <c r="O19" s="21">
        <f t="shared" si="5"/>
        <v>0.76666666666666672</v>
      </c>
      <c r="P19" s="12">
        <f t="shared" si="2"/>
        <v>0.42499999999999999</v>
      </c>
    </row>
    <row r="20" spans="1:16" ht="15.75">
      <c r="A20" s="5" t="s">
        <v>25</v>
      </c>
      <c r="B20" s="5">
        <v>4</v>
      </c>
      <c r="C20" s="5">
        <v>7</v>
      </c>
      <c r="D20" s="5">
        <v>6</v>
      </c>
      <c r="E20" s="5">
        <v>5</v>
      </c>
      <c r="F20" s="5">
        <v>4</v>
      </c>
      <c r="G20" s="5">
        <v>7</v>
      </c>
      <c r="H20" s="5">
        <v>10</v>
      </c>
      <c r="I20" s="5">
        <v>2</v>
      </c>
      <c r="J20" s="5">
        <v>0</v>
      </c>
      <c r="K20" s="5">
        <f t="shared" si="1"/>
        <v>45</v>
      </c>
      <c r="L20" s="12">
        <f t="shared" si="3"/>
        <v>0.6428571428571429</v>
      </c>
      <c r="M20" s="5">
        <f t="shared" si="4"/>
        <v>22</v>
      </c>
      <c r="N20" s="5">
        <f t="shared" si="4"/>
        <v>23</v>
      </c>
      <c r="O20" s="21">
        <f t="shared" si="5"/>
        <v>0.73333333333333328</v>
      </c>
      <c r="P20" s="12">
        <f t="shared" si="2"/>
        <v>0.57499999999999996</v>
      </c>
    </row>
    <row r="21" spans="1:16" ht="15.75">
      <c r="A21" s="5" t="s">
        <v>26</v>
      </c>
      <c r="B21" s="5">
        <v>3</v>
      </c>
      <c r="C21" s="5">
        <v>2</v>
      </c>
      <c r="D21" s="5">
        <v>5</v>
      </c>
      <c r="E21" s="5">
        <v>7</v>
      </c>
      <c r="F21" s="5">
        <v>5</v>
      </c>
      <c r="G21" s="5">
        <v>5</v>
      </c>
      <c r="H21" s="5">
        <v>1</v>
      </c>
      <c r="I21" s="5">
        <v>2</v>
      </c>
      <c r="J21" s="5">
        <v>0</v>
      </c>
      <c r="K21" s="5">
        <f t="shared" si="1"/>
        <v>30</v>
      </c>
      <c r="L21" s="12">
        <f t="shared" si="3"/>
        <v>0.42857142857142855</v>
      </c>
      <c r="M21" s="5">
        <f t="shared" si="4"/>
        <v>17</v>
      </c>
      <c r="N21" s="5">
        <f t="shared" si="4"/>
        <v>13</v>
      </c>
      <c r="O21" s="21">
        <f t="shared" si="5"/>
        <v>0.56666666666666665</v>
      </c>
      <c r="P21" s="12">
        <f t="shared" si="2"/>
        <v>0.32500000000000001</v>
      </c>
    </row>
    <row r="22" spans="1:16" ht="15.75">
      <c r="A22" s="5" t="s">
        <v>27</v>
      </c>
      <c r="B22" s="5">
        <v>1</v>
      </c>
      <c r="C22" s="5">
        <v>5</v>
      </c>
      <c r="D22" s="5">
        <v>7</v>
      </c>
      <c r="E22" s="5">
        <v>6</v>
      </c>
      <c r="F22" s="5">
        <v>2</v>
      </c>
      <c r="G22" s="5">
        <v>7</v>
      </c>
      <c r="H22" s="5">
        <v>2</v>
      </c>
      <c r="I22" s="5">
        <v>1</v>
      </c>
      <c r="J22" s="5">
        <v>3</v>
      </c>
      <c r="K22" s="5">
        <f t="shared" si="1"/>
        <v>34</v>
      </c>
      <c r="L22" s="12">
        <f t="shared" si="3"/>
        <v>0.48571428571428571</v>
      </c>
      <c r="M22" s="5">
        <f t="shared" si="4"/>
        <v>19</v>
      </c>
      <c r="N22" s="5">
        <f t="shared" si="4"/>
        <v>15</v>
      </c>
      <c r="O22" s="21">
        <f t="shared" si="5"/>
        <v>0.6333333333333333</v>
      </c>
      <c r="P22" s="12">
        <f t="shared" si="2"/>
        <v>0.375</v>
      </c>
    </row>
    <row r="23" spans="1:16" ht="15.75">
      <c r="A23" s="5" t="s">
        <v>28</v>
      </c>
      <c r="B23" s="5">
        <v>5</v>
      </c>
      <c r="C23" s="5">
        <v>8</v>
      </c>
      <c r="D23" s="5">
        <v>7</v>
      </c>
      <c r="E23" s="5">
        <v>5</v>
      </c>
      <c r="F23" s="5">
        <v>1</v>
      </c>
      <c r="G23" s="5">
        <v>8</v>
      </c>
      <c r="H23" s="5">
        <v>0</v>
      </c>
      <c r="I23" s="5">
        <v>2</v>
      </c>
      <c r="J23" s="5">
        <v>4</v>
      </c>
      <c r="K23" s="5">
        <f t="shared" si="1"/>
        <v>40</v>
      </c>
      <c r="L23" s="12">
        <f t="shared" si="3"/>
        <v>0.5714285714285714</v>
      </c>
      <c r="M23" s="5">
        <f t="shared" si="4"/>
        <v>25</v>
      </c>
      <c r="N23" s="5">
        <f t="shared" si="4"/>
        <v>15</v>
      </c>
      <c r="O23" s="21">
        <f t="shared" si="5"/>
        <v>0.83333333333333337</v>
      </c>
      <c r="P23" s="12">
        <f t="shared" si="2"/>
        <v>0.375</v>
      </c>
    </row>
    <row r="24" spans="1:16" ht="15.75">
      <c r="A24" s="5" t="s">
        <v>29</v>
      </c>
      <c r="B24" s="5">
        <v>4</v>
      </c>
      <c r="C24" s="5">
        <v>9</v>
      </c>
      <c r="D24" s="5">
        <v>8</v>
      </c>
      <c r="E24" s="5">
        <v>4</v>
      </c>
      <c r="F24" s="5">
        <v>4</v>
      </c>
      <c r="G24" s="5">
        <v>9</v>
      </c>
      <c r="H24" s="5">
        <v>4</v>
      </c>
      <c r="I24" s="5">
        <v>1</v>
      </c>
      <c r="J24" s="5">
        <v>6</v>
      </c>
      <c r="K24" s="5">
        <f t="shared" si="1"/>
        <v>49</v>
      </c>
      <c r="L24" s="12">
        <f t="shared" si="3"/>
        <v>0.7</v>
      </c>
      <c r="M24" s="5">
        <f t="shared" si="4"/>
        <v>25</v>
      </c>
      <c r="N24" s="5">
        <f t="shared" si="4"/>
        <v>24</v>
      </c>
      <c r="O24" s="21">
        <f t="shared" si="5"/>
        <v>0.83333333333333337</v>
      </c>
      <c r="P24" s="12">
        <f t="shared" si="2"/>
        <v>0.6</v>
      </c>
    </row>
    <row r="25" spans="1:16" ht="16.5" thickBot="1">
      <c r="A25" s="5" t="s">
        <v>30</v>
      </c>
      <c r="B25" s="5">
        <v>3</v>
      </c>
      <c r="C25" s="5">
        <v>10</v>
      </c>
      <c r="D25" s="5">
        <v>6</v>
      </c>
      <c r="E25" s="5">
        <v>1</v>
      </c>
      <c r="F25" s="5">
        <v>2</v>
      </c>
      <c r="G25" s="5">
        <v>8</v>
      </c>
      <c r="H25" s="5">
        <v>3</v>
      </c>
      <c r="I25" s="5">
        <v>1</v>
      </c>
      <c r="J25" s="5">
        <v>0</v>
      </c>
      <c r="K25" s="5">
        <f t="shared" si="1"/>
        <v>34</v>
      </c>
      <c r="L25" s="12">
        <f t="shared" si="3"/>
        <v>0.48571428571428571</v>
      </c>
      <c r="M25" s="5">
        <f t="shared" si="4"/>
        <v>20</v>
      </c>
      <c r="N25" s="5">
        <f t="shared" si="4"/>
        <v>14</v>
      </c>
      <c r="O25" s="29">
        <f t="shared" si="5"/>
        <v>0.66666666666666663</v>
      </c>
      <c r="P25" s="30">
        <f t="shared" si="2"/>
        <v>0.35</v>
      </c>
    </row>
    <row r="26" spans="1:16" ht="16.5" thickBot="1">
      <c r="A26" s="9" t="s">
        <v>34</v>
      </c>
      <c r="B26" s="10">
        <f t="shared" ref="B26:K26" si="6">AVERAGE(B6:B25)/B5</f>
        <v>0.77</v>
      </c>
      <c r="C26" s="10">
        <f t="shared" si="6"/>
        <v>0.745</v>
      </c>
      <c r="D26" s="10">
        <f t="shared" si="6"/>
        <v>0.78749999999999998</v>
      </c>
      <c r="E26" s="10">
        <f t="shared" si="6"/>
        <v>0.6428571428571429</v>
      </c>
      <c r="F26" s="10">
        <f t="shared" si="6"/>
        <v>0.6</v>
      </c>
      <c r="G26" s="10">
        <f t="shared" si="6"/>
        <v>0.73499999999999999</v>
      </c>
      <c r="H26" s="10">
        <f t="shared" si="6"/>
        <v>0.26</v>
      </c>
      <c r="I26" s="10">
        <f t="shared" si="6"/>
        <v>0.51</v>
      </c>
      <c r="J26" s="10">
        <f t="shared" si="6"/>
        <v>0.25</v>
      </c>
      <c r="K26" s="10">
        <f t="shared" si="6"/>
        <v>0.57285714285714284</v>
      </c>
      <c r="L26" s="4"/>
      <c r="O26" s="32">
        <f>AVERAGE(O6:O25)</f>
        <v>0.73666666666666669</v>
      </c>
      <c r="P26" s="33">
        <f t="shared" ref="P26" si="7">AVERAGE(P6:P25)</f>
        <v>0.45</v>
      </c>
    </row>
    <row r="27" spans="1:16" ht="15.75">
      <c r="A27" s="9" t="s">
        <v>35</v>
      </c>
      <c r="B27" s="10">
        <f t="shared" ref="B27:K27" si="8">SKEW(B6:B25)</f>
        <v>-1.7024296611676748</v>
      </c>
      <c r="C27" s="10">
        <f t="shared" si="8"/>
        <v>-1.1480582076573875</v>
      </c>
      <c r="D27" s="10">
        <f t="shared" si="8"/>
        <v>-0.7364813664837303</v>
      </c>
      <c r="E27" s="10">
        <f t="shared" si="8"/>
        <v>-0.46376222589366545</v>
      </c>
      <c r="F27" s="10">
        <f t="shared" si="8"/>
        <v>0</v>
      </c>
      <c r="G27" s="10">
        <f t="shared" si="8"/>
        <v>-0.37574515075322451</v>
      </c>
      <c r="H27" s="10">
        <f t="shared" si="8"/>
        <v>1.7208485350378275</v>
      </c>
      <c r="I27" s="10">
        <f t="shared" si="8"/>
        <v>0.37604481393277422</v>
      </c>
      <c r="J27" s="10">
        <f t="shared" si="8"/>
        <v>1.2733612027912342</v>
      </c>
      <c r="K27" s="10">
        <f t="shared" si="8"/>
        <v>-0.10019896087140677</v>
      </c>
      <c r="L2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Toetsmatrix</vt:lpstr>
      <vt:lpstr>Blad2</vt:lpstr>
      <vt:lpstr>Antwoorden 1</vt:lpstr>
      <vt:lpstr>Antwoorden 2</vt:lpstr>
      <vt:lpstr>Leerlingen 1</vt:lpstr>
      <vt:lpstr>Leerlingen 2</vt:lpstr>
      <vt:lpstr>Leerlingen onderdeel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2014-05-29T10:19:06Z</dcterms:created>
  <dcterms:modified xsi:type="dcterms:W3CDTF">2014-05-31T16:55:15Z</dcterms:modified>
</cp:coreProperties>
</file>