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7635" windowHeight="7485"/>
  </bookViews>
  <sheets>
    <sheet name="Score analyse" sheetId="1" r:id="rId1"/>
  </sheets>
  <calcPr calcId="125725"/>
</workbook>
</file>

<file path=xl/calcChain.xml><?xml version="1.0" encoding="utf-8"?>
<calcChain xmlns="http://schemas.openxmlformats.org/spreadsheetml/2006/main">
  <c r="V36" i="1"/>
  <c r="V37"/>
  <c r="V38"/>
  <c r="V39"/>
  <c r="V35"/>
  <c r="R40"/>
  <c r="S40"/>
  <c r="T40"/>
  <c r="U40"/>
  <c r="Q40"/>
  <c r="N36"/>
  <c r="N37"/>
  <c r="N38"/>
  <c r="N39"/>
  <c r="N35"/>
  <c r="J40"/>
  <c r="K40"/>
  <c r="L40"/>
  <c r="M40"/>
  <c r="I40"/>
  <c r="I36"/>
  <c r="J36"/>
  <c r="K36"/>
  <c r="L36"/>
  <c r="M36"/>
  <c r="I37"/>
  <c r="J37"/>
  <c r="K37"/>
  <c r="L37"/>
  <c r="M37"/>
  <c r="I38"/>
  <c r="J38"/>
  <c r="K38"/>
  <c r="L38"/>
  <c r="M38"/>
  <c r="I39"/>
  <c r="J39"/>
  <c r="K39"/>
  <c r="L39"/>
  <c r="M39"/>
  <c r="J35"/>
  <c r="K35"/>
  <c r="L35"/>
  <c r="M35"/>
  <c r="I35"/>
  <c r="AF6"/>
  <c r="AF32" s="1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5"/>
  <c r="AI13" s="1"/>
  <c r="AE6"/>
  <c r="AE7"/>
  <c r="AE8"/>
  <c r="AE32" s="1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G27" s="1"/>
  <c r="AD28"/>
  <c r="AD29"/>
  <c r="AD30"/>
  <c r="AG28"/>
  <c r="AG29"/>
  <c r="AG30"/>
  <c r="AD5"/>
  <c r="AB32"/>
  <c r="AC32"/>
  <c r="AA32"/>
  <c r="AB31"/>
  <c r="AC31"/>
  <c r="AA31"/>
  <c r="AC27"/>
  <c r="AC28"/>
  <c r="AC29"/>
  <c r="AC30"/>
  <c r="AA27"/>
  <c r="AB27"/>
  <c r="AA28"/>
  <c r="AB28"/>
  <c r="AA29"/>
  <c r="AB29"/>
  <c r="AA30"/>
  <c r="AB30"/>
  <c r="Z32"/>
  <c r="Z31"/>
  <c r="Y32"/>
  <c r="Y31"/>
  <c r="X32"/>
  <c r="X31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6"/>
  <c r="Y30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6"/>
  <c r="Z5"/>
  <c r="AC7" s="1"/>
  <c r="Y5"/>
  <c r="AB5" s="1"/>
  <c r="X5"/>
  <c r="AA12" s="1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6"/>
  <c r="V32" s="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B32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B31"/>
  <c r="AI2"/>
  <c r="AH2"/>
  <c r="AG2"/>
  <c r="AB3"/>
  <c r="AC3"/>
  <c r="AA3"/>
  <c r="AH30" l="1"/>
  <c r="AH28"/>
  <c r="AH7"/>
  <c r="AH27"/>
  <c r="AH29"/>
  <c r="AD32"/>
  <c r="AG7"/>
  <c r="AI15"/>
  <c r="AI8"/>
  <c r="AI17"/>
  <c r="AI10"/>
  <c r="AI27"/>
  <c r="AI19"/>
  <c r="AI11"/>
  <c r="AI22"/>
  <c r="AI6"/>
  <c r="AI23"/>
  <c r="AI16"/>
  <c r="AI9"/>
  <c r="AI26"/>
  <c r="AI28"/>
  <c r="AI20"/>
  <c r="AI12"/>
  <c r="AF31"/>
  <c r="AI30"/>
  <c r="AI14"/>
  <c r="AI5"/>
  <c r="AI7"/>
  <c r="AI24"/>
  <c r="AI25"/>
  <c r="AI18"/>
  <c r="AI29"/>
  <c r="AI21"/>
  <c r="AH22"/>
  <c r="AH14"/>
  <c r="AH11"/>
  <c r="AH5"/>
  <c r="AH25"/>
  <c r="AH21"/>
  <c r="AH17"/>
  <c r="AH13"/>
  <c r="AH9"/>
  <c r="AH18"/>
  <c r="AH6"/>
  <c r="AH23"/>
  <c r="AH19"/>
  <c r="AH15"/>
  <c r="AH24"/>
  <c r="AH20"/>
  <c r="AH16"/>
  <c r="AH12"/>
  <c r="AH8"/>
  <c r="AE31"/>
  <c r="AH26"/>
  <c r="AH10"/>
  <c r="AG19"/>
  <c r="AG6"/>
  <c r="AG25"/>
  <c r="AG17"/>
  <c r="AG9"/>
  <c r="AG26"/>
  <c r="AG18"/>
  <c r="AG10"/>
  <c r="AG5"/>
  <c r="AG13"/>
  <c r="AG24"/>
  <c r="AG16"/>
  <c r="AG14"/>
  <c r="AG20"/>
  <c r="AG12"/>
  <c r="AD31"/>
  <c r="AG21"/>
  <c r="AG8"/>
  <c r="AG11"/>
  <c r="AG22"/>
  <c r="AG23"/>
  <c r="AG15"/>
  <c r="AC24"/>
  <c r="AC16"/>
  <c r="AC25"/>
  <c r="AC26"/>
  <c r="AC10"/>
  <c r="AC11"/>
  <c r="AC12"/>
  <c r="AC21"/>
  <c r="AC13"/>
  <c r="AC5"/>
  <c r="AC8"/>
  <c r="AC17"/>
  <c r="AC22"/>
  <c r="AC14"/>
  <c r="AC6"/>
  <c r="AC9"/>
  <c r="AC18"/>
  <c r="AC19"/>
  <c r="AC20"/>
  <c r="AC23"/>
  <c r="AC15"/>
  <c r="AB15"/>
  <c r="AB26"/>
  <c r="AB18"/>
  <c r="AB10"/>
  <c r="AB19"/>
  <c r="AB7"/>
  <c r="AB24"/>
  <c r="AB16"/>
  <c r="AB12"/>
  <c r="AB8"/>
  <c r="AB22"/>
  <c r="AB14"/>
  <c r="AB6"/>
  <c r="AB23"/>
  <c r="AB11"/>
  <c r="AB20"/>
  <c r="AB25"/>
  <c r="AB21"/>
  <c r="AB17"/>
  <c r="AB13"/>
  <c r="AB9"/>
  <c r="AA21"/>
  <c r="AA13"/>
  <c r="AA23"/>
  <c r="AA15"/>
  <c r="AA7"/>
  <c r="AA24"/>
  <c r="AA16"/>
  <c r="AA8"/>
  <c r="AA25"/>
  <c r="AA17"/>
  <c r="AA9"/>
  <c r="AA22"/>
  <c r="AA14"/>
  <c r="AA6"/>
  <c r="AA26"/>
  <c r="AA18"/>
  <c r="AA10"/>
  <c r="AA5"/>
  <c r="AA19"/>
  <c r="AA11"/>
  <c r="AA20"/>
  <c r="V31"/>
  <c r="P36"/>
  <c r="P37"/>
  <c r="P38"/>
  <c r="P39"/>
  <c r="H36"/>
  <c r="H37"/>
  <c r="H38"/>
  <c r="H39"/>
  <c r="P35"/>
  <c r="H35"/>
  <c r="R34"/>
  <c r="S34"/>
  <c r="T34"/>
  <c r="U34"/>
  <c r="J34"/>
  <c r="K34"/>
  <c r="L34"/>
  <c r="M34"/>
  <c r="Q34"/>
  <c r="I34"/>
  <c r="W8"/>
  <c r="W9"/>
  <c r="W10"/>
  <c r="W11"/>
  <c r="W16"/>
  <c r="W17"/>
  <c r="W18"/>
  <c r="W19"/>
  <c r="W24"/>
  <c r="W25"/>
  <c r="W26"/>
  <c r="W5"/>
  <c r="W6"/>
  <c r="W7"/>
  <c r="W12"/>
  <c r="W13"/>
  <c r="W14"/>
  <c r="W15"/>
  <c r="W20"/>
  <c r="W21"/>
  <c r="W22"/>
  <c r="W23"/>
  <c r="V5"/>
  <c r="C4"/>
  <c r="D4"/>
  <c r="E4"/>
  <c r="F4"/>
  <c r="G4"/>
  <c r="H4"/>
  <c r="I4"/>
  <c r="J4"/>
  <c r="K4"/>
  <c r="L4"/>
  <c r="M4"/>
  <c r="N4"/>
  <c r="O4"/>
  <c r="P4"/>
  <c r="Q4"/>
  <c r="R4"/>
  <c r="S4"/>
  <c r="T4"/>
  <c r="U4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C35"/>
  <c r="D35"/>
  <c r="E35"/>
  <c r="F35"/>
  <c r="B35"/>
  <c r="B4"/>
  <c r="AI31" l="1"/>
  <c r="AI32"/>
  <c r="AH32"/>
  <c r="AH31"/>
  <c r="AG31"/>
  <c r="AG32"/>
  <c r="N40" l="1"/>
  <c r="R36" l="1"/>
  <c r="U37"/>
  <c r="S39"/>
  <c r="Q36"/>
  <c r="T37"/>
  <c r="R39"/>
  <c r="Q35"/>
  <c r="S37"/>
  <c r="Q39"/>
  <c r="U35"/>
  <c r="R37"/>
  <c r="U38"/>
  <c r="T35"/>
  <c r="Q37"/>
  <c r="T38"/>
  <c r="S35"/>
  <c r="U36"/>
  <c r="S38"/>
  <c r="R35"/>
  <c r="T36"/>
  <c r="R38"/>
  <c r="U39"/>
  <c r="S36"/>
  <c r="Q38"/>
  <c r="T39"/>
  <c r="V40" l="1"/>
</calcChain>
</file>

<file path=xl/sharedStrings.xml><?xml version="1.0" encoding="utf-8"?>
<sst xmlns="http://schemas.openxmlformats.org/spreadsheetml/2006/main" count="73" uniqueCount="28">
  <si>
    <t xml:space="preserve">Test </t>
  </si>
  <si>
    <t>Leerling 1</t>
  </si>
  <si>
    <t>Leerling 2</t>
  </si>
  <si>
    <t>Leerling 3</t>
  </si>
  <si>
    <t>Leerling 4</t>
  </si>
  <si>
    <t>Leerling 5</t>
  </si>
  <si>
    <t>Leerling 6</t>
  </si>
  <si>
    <t>Leerling 7</t>
  </si>
  <si>
    <t>Leerling 8</t>
  </si>
  <si>
    <t>Leerling 9</t>
  </si>
  <si>
    <t>Leerling 10</t>
  </si>
  <si>
    <t>Leerling 11</t>
  </si>
  <si>
    <t>Leerling 12</t>
  </si>
  <si>
    <t>Leerling 13</t>
  </si>
  <si>
    <t>Leerling 14</t>
  </si>
  <si>
    <t>Maximum</t>
  </si>
  <si>
    <t>Totaal</t>
  </si>
  <si>
    <t>Leerling 15</t>
  </si>
  <si>
    <t>Leerling 16</t>
  </si>
  <si>
    <t>Leerling 17</t>
  </si>
  <si>
    <t>Leerling 18</t>
  </si>
  <si>
    <t>Leerling 19</t>
  </si>
  <si>
    <t>Leerling 20</t>
  </si>
  <si>
    <t>Leerling 21</t>
  </si>
  <si>
    <t>Energie</t>
  </si>
  <si>
    <t>Druk</t>
  </si>
  <si>
    <t>B</t>
  </si>
  <si>
    <t>V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</si>
</sst>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0" fontId="1" fillId="0" borderId="1" xfId="0" applyFont="1" applyFill="1" applyBorder="1"/>
    <xf numFmtId="9" fontId="3" fillId="0" borderId="1" xfId="0" applyNumberFormat="1" applyFont="1" applyBorder="1"/>
    <xf numFmtId="9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textRotation="90"/>
    </xf>
    <xf numFmtId="9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9" fontId="0" fillId="0" borderId="8" xfId="0" applyNumberFormat="1" applyBorder="1"/>
    <xf numFmtId="9" fontId="0" fillId="0" borderId="9" xfId="0" applyNumberFormat="1" applyBorder="1"/>
    <xf numFmtId="9" fontId="2" fillId="0" borderId="9" xfId="0" applyNumberFormat="1" applyFont="1" applyBorder="1" applyAlignment="1">
      <alignment horizontal="center"/>
    </xf>
    <xf numFmtId="9" fontId="4" fillId="0" borderId="1" xfId="0" applyNumberFormat="1" applyFont="1" applyBorder="1"/>
  </cellXfs>
  <cellStyles count="1">
    <cellStyle name="Standaard" xfId="0" builtinId="0"/>
  </cellStyles>
  <dxfs count="4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U42" sqref="U42"/>
    </sheetView>
  </sheetViews>
  <sheetFormatPr defaultRowHeight="15"/>
  <cols>
    <col min="1" max="1" width="16.28515625" customWidth="1"/>
    <col min="2" max="26" width="6.7109375" customWidth="1"/>
    <col min="27" max="29" width="6.7109375" style="17" customWidth="1"/>
    <col min="30" max="35" width="6.7109375" customWidth="1"/>
  </cols>
  <sheetData>
    <row r="1" spans="1:35" ht="16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35" ht="41.25" thickBot="1">
      <c r="A2" s="2"/>
      <c r="B2" s="15" t="s">
        <v>24</v>
      </c>
      <c r="C2" s="15" t="s">
        <v>24</v>
      </c>
      <c r="D2" s="15" t="s">
        <v>24</v>
      </c>
      <c r="E2" s="15" t="s">
        <v>24</v>
      </c>
      <c r="F2" s="15" t="s">
        <v>24</v>
      </c>
      <c r="G2" s="15" t="s">
        <v>24</v>
      </c>
      <c r="H2" s="15" t="s">
        <v>24</v>
      </c>
      <c r="I2" s="15" t="s">
        <v>24</v>
      </c>
      <c r="J2" s="15" t="s">
        <v>24</v>
      </c>
      <c r="K2" s="15" t="s">
        <v>24</v>
      </c>
      <c r="L2" s="15" t="s">
        <v>24</v>
      </c>
      <c r="M2" s="15" t="s">
        <v>25</v>
      </c>
      <c r="N2" s="15" t="s">
        <v>25</v>
      </c>
      <c r="O2" s="15" t="s">
        <v>25</v>
      </c>
      <c r="P2" s="15" t="s">
        <v>25</v>
      </c>
      <c r="Q2" s="15" t="s">
        <v>25</v>
      </c>
      <c r="R2" s="15" t="s">
        <v>25</v>
      </c>
      <c r="S2" s="15" t="s">
        <v>25</v>
      </c>
      <c r="T2" s="15" t="s">
        <v>25</v>
      </c>
      <c r="U2" s="12"/>
      <c r="AD2" s="15" t="s">
        <v>24</v>
      </c>
      <c r="AE2" s="15" t="s">
        <v>25</v>
      </c>
      <c r="AF2" s="37"/>
      <c r="AG2" s="38" t="str">
        <f>IF(AD2="","",AD2)</f>
        <v>Energie</v>
      </c>
      <c r="AH2" s="39" t="str">
        <f t="shared" ref="AH2" si="0">IF(AE2="","",AE2)</f>
        <v>Druk</v>
      </c>
      <c r="AI2" s="40" t="str">
        <f t="shared" ref="AI2" si="1">IF(AF2="","",AF2)</f>
        <v/>
      </c>
    </row>
    <row r="3" spans="1:35" ht="15.75">
      <c r="A3" s="2"/>
      <c r="B3" s="13" t="s">
        <v>26</v>
      </c>
      <c r="C3" s="13" t="s">
        <v>26</v>
      </c>
      <c r="D3" s="13" t="s">
        <v>26</v>
      </c>
      <c r="E3" s="13" t="s">
        <v>26</v>
      </c>
      <c r="F3" s="13" t="s">
        <v>26</v>
      </c>
      <c r="G3" s="13" t="s">
        <v>27</v>
      </c>
      <c r="H3" s="13" t="s">
        <v>27</v>
      </c>
      <c r="I3" s="13" t="s">
        <v>27</v>
      </c>
      <c r="J3" s="13" t="s">
        <v>27</v>
      </c>
      <c r="K3" s="13" t="s">
        <v>26</v>
      </c>
      <c r="L3" s="13" t="s">
        <v>27</v>
      </c>
      <c r="M3" s="13" t="s">
        <v>26</v>
      </c>
      <c r="N3" s="13" t="s">
        <v>26</v>
      </c>
      <c r="O3" s="13" t="s">
        <v>26</v>
      </c>
      <c r="P3" s="13" t="s">
        <v>26</v>
      </c>
      <c r="Q3" s="13" t="s">
        <v>26</v>
      </c>
      <c r="R3" s="13" t="s">
        <v>26</v>
      </c>
      <c r="S3" s="13" t="s">
        <v>27</v>
      </c>
      <c r="T3" s="13" t="s">
        <v>27</v>
      </c>
      <c r="U3" s="12"/>
      <c r="X3" s="18" t="s">
        <v>26</v>
      </c>
      <c r="Y3" s="18" t="s">
        <v>27</v>
      </c>
      <c r="Z3" s="22"/>
      <c r="AA3" s="25" t="str">
        <f>IF(X3="","",X3)</f>
        <v>B</v>
      </c>
      <c r="AB3" s="26" t="str">
        <f t="shared" ref="AB3:AC3" si="2">IF(Y3="","",Y3)</f>
        <v>V</v>
      </c>
      <c r="AC3" s="27" t="str">
        <f t="shared" si="2"/>
        <v/>
      </c>
      <c r="AG3" s="41"/>
      <c r="AH3" s="42"/>
      <c r="AI3" s="43"/>
    </row>
    <row r="4" spans="1:35" ht="15.75">
      <c r="A4" s="2"/>
      <c r="B4" s="3" t="str">
        <f>CONCATENATE(B2,B3)</f>
        <v>EnergieB</v>
      </c>
      <c r="C4" s="3" t="str">
        <f t="shared" ref="C4:U4" si="3">CONCATENATE(C2,C3)</f>
        <v>EnergieB</v>
      </c>
      <c r="D4" s="3" t="str">
        <f t="shared" si="3"/>
        <v>EnergieB</v>
      </c>
      <c r="E4" s="3" t="str">
        <f t="shared" si="3"/>
        <v>EnergieB</v>
      </c>
      <c r="F4" s="3" t="str">
        <f t="shared" si="3"/>
        <v>EnergieB</v>
      </c>
      <c r="G4" s="3" t="str">
        <f t="shared" si="3"/>
        <v>EnergieV</v>
      </c>
      <c r="H4" s="3" t="str">
        <f t="shared" si="3"/>
        <v>EnergieV</v>
      </c>
      <c r="I4" s="3" t="str">
        <f t="shared" si="3"/>
        <v>EnergieV</v>
      </c>
      <c r="J4" s="3" t="str">
        <f t="shared" si="3"/>
        <v>EnergieV</v>
      </c>
      <c r="K4" s="3" t="str">
        <f t="shared" si="3"/>
        <v>EnergieB</v>
      </c>
      <c r="L4" s="3" t="str">
        <f t="shared" si="3"/>
        <v>EnergieV</v>
      </c>
      <c r="M4" s="3" t="str">
        <f t="shared" si="3"/>
        <v>DrukB</v>
      </c>
      <c r="N4" s="3" t="str">
        <f t="shared" si="3"/>
        <v>DrukB</v>
      </c>
      <c r="O4" s="3" t="str">
        <f t="shared" si="3"/>
        <v>DrukB</v>
      </c>
      <c r="P4" s="3" t="str">
        <f t="shared" si="3"/>
        <v>DrukB</v>
      </c>
      <c r="Q4" s="3" t="str">
        <f t="shared" si="3"/>
        <v>DrukB</v>
      </c>
      <c r="R4" s="3" t="str">
        <f t="shared" si="3"/>
        <v>DrukB</v>
      </c>
      <c r="S4" s="3" t="str">
        <f t="shared" si="3"/>
        <v>DrukV</v>
      </c>
      <c r="T4" s="3" t="str">
        <f t="shared" si="3"/>
        <v>DrukV</v>
      </c>
      <c r="U4" s="3" t="str">
        <f t="shared" si="3"/>
        <v/>
      </c>
      <c r="AA4" s="28"/>
      <c r="AB4" s="29"/>
      <c r="AC4" s="30"/>
      <c r="AG4" s="41"/>
      <c r="AH4" s="42"/>
      <c r="AI4" s="43"/>
    </row>
    <row r="5" spans="1:35" ht="15.75">
      <c r="A5" s="1" t="s">
        <v>15</v>
      </c>
      <c r="B5" s="14">
        <v>5</v>
      </c>
      <c r="C5" s="14">
        <v>4</v>
      </c>
      <c r="D5" s="14">
        <v>3</v>
      </c>
      <c r="E5" s="14">
        <v>2</v>
      </c>
      <c r="F5" s="14">
        <v>4</v>
      </c>
      <c r="G5" s="14">
        <v>8</v>
      </c>
      <c r="H5" s="14">
        <v>8</v>
      </c>
      <c r="I5" s="14">
        <v>8</v>
      </c>
      <c r="J5" s="14">
        <v>8</v>
      </c>
      <c r="K5" s="14">
        <v>2</v>
      </c>
      <c r="L5" s="14">
        <v>8</v>
      </c>
      <c r="M5" s="14">
        <v>2</v>
      </c>
      <c r="N5" s="14">
        <v>5</v>
      </c>
      <c r="O5" s="14">
        <v>3</v>
      </c>
      <c r="P5" s="14">
        <v>3</v>
      </c>
      <c r="Q5" s="14">
        <v>8</v>
      </c>
      <c r="R5" s="14">
        <v>3</v>
      </c>
      <c r="S5" s="14">
        <v>8</v>
      </c>
      <c r="T5" s="14">
        <v>8</v>
      </c>
      <c r="U5" s="5"/>
      <c r="V5" s="18">
        <f>SUM(B5:U5)</f>
        <v>100</v>
      </c>
      <c r="W5" s="19">
        <f>V5/V$5</f>
        <v>1</v>
      </c>
      <c r="X5" s="18">
        <f>IF(X3="","",SUMIF($B$3:$U$3,X$3,$B5:$U5))</f>
        <v>44</v>
      </c>
      <c r="Y5" s="18">
        <f>IF(Y3="","",SUMIF($B$3:$U$3,Y$3,$B5:$U5))</f>
        <v>56</v>
      </c>
      <c r="Z5" s="22" t="str">
        <f>IF(Z3="","",SUMIF($B$3:$U$3,Z$3,$B5:$U5))</f>
        <v/>
      </c>
      <c r="AA5" s="31">
        <f>IFERROR(X5/X$5,"")</f>
        <v>1</v>
      </c>
      <c r="AB5" s="19">
        <f t="shared" ref="AB5:AC20" si="4">IFERROR(Y5/Y$5,"")</f>
        <v>1</v>
      </c>
      <c r="AC5" s="32" t="str">
        <f t="shared" si="4"/>
        <v/>
      </c>
      <c r="AD5" s="24">
        <f>IF(AD2="","",SUMIF($B$2:$U$2,AD$2,$B5:$U5))</f>
        <v>60</v>
      </c>
      <c r="AE5" s="24">
        <f>IF(AE2="","",SUMIF($B$2:$U$2,AE$2,$B5:$U5))</f>
        <v>40</v>
      </c>
      <c r="AF5" s="24" t="str">
        <f>IF(AF2="","",SUMIF($B$2:$U$2,AF$2,$B5:$U5))</f>
        <v/>
      </c>
      <c r="AG5" s="44">
        <f>IFERROR(AD5/AD$5,"")</f>
        <v>1</v>
      </c>
      <c r="AH5" s="16">
        <f t="shared" ref="AH5:AI5" si="5">IFERROR(AE5/AE$5,"")</f>
        <v>1</v>
      </c>
      <c r="AI5" s="45" t="str">
        <f t="shared" si="5"/>
        <v/>
      </c>
    </row>
    <row r="6" spans="1:35" ht="15.75">
      <c r="A6" s="3" t="s">
        <v>1</v>
      </c>
      <c r="B6" s="18">
        <v>2</v>
      </c>
      <c r="C6" s="18">
        <v>4</v>
      </c>
      <c r="D6" s="18">
        <v>3</v>
      </c>
      <c r="E6" s="18">
        <v>2</v>
      </c>
      <c r="F6" s="18">
        <v>4</v>
      </c>
      <c r="G6" s="18">
        <v>8</v>
      </c>
      <c r="H6" s="18">
        <v>7</v>
      </c>
      <c r="I6" s="18">
        <v>8</v>
      </c>
      <c r="J6" s="18">
        <v>8</v>
      </c>
      <c r="K6" s="18">
        <v>2</v>
      </c>
      <c r="L6" s="18">
        <v>8</v>
      </c>
      <c r="M6" s="18">
        <v>2</v>
      </c>
      <c r="N6" s="18">
        <v>1</v>
      </c>
      <c r="O6" s="18">
        <v>0</v>
      </c>
      <c r="P6" s="18">
        <v>0</v>
      </c>
      <c r="Q6" s="18">
        <v>7</v>
      </c>
      <c r="R6" s="18">
        <v>3</v>
      </c>
      <c r="S6" s="18">
        <v>3</v>
      </c>
      <c r="T6" s="18">
        <v>8</v>
      </c>
      <c r="U6" s="12"/>
      <c r="V6" s="18">
        <f>IF(A6="","",SUM(B6:U6))</f>
        <v>80</v>
      </c>
      <c r="W6" s="19">
        <f t="shared" ref="W6:W26" si="6">V6/V$5</f>
        <v>0.8</v>
      </c>
      <c r="X6" s="18">
        <f>IF(OR(X$3="",A6=""),"",SUMIF($B$3:$U$3,X$3,$B6:$U6))</f>
        <v>30</v>
      </c>
      <c r="Y6" s="18">
        <f>IF(OR(Y$3="",A6=""),"",SUMIF($B$3:$U$3,Y$3,$B6:$U6))</f>
        <v>50</v>
      </c>
      <c r="Z6" s="22" t="str">
        <f>IF(OR(Z$3="",A6=""),"",SUMIF($B$3:$U$3,Z$3,$B6:$U6))</f>
        <v/>
      </c>
      <c r="AA6" s="31">
        <f t="shared" ref="AA6:AA26" si="7">IFERROR(X6/X$5,"")</f>
        <v>0.68181818181818177</v>
      </c>
      <c r="AB6" s="19">
        <f t="shared" si="4"/>
        <v>0.8928571428571429</v>
      </c>
      <c r="AC6" s="32" t="str">
        <f t="shared" si="4"/>
        <v/>
      </c>
      <c r="AD6" s="24">
        <f>IF(OR(AD$2="",A6=""),"",SUMIF($B$2:$U$2,AD$2,$B6:$U6))</f>
        <v>56</v>
      </c>
      <c r="AE6" s="24">
        <f>IF(OR(AE$2="",B6=""),"",SUMIF($B$2:$U$2,AE$2,$B6:$U6))</f>
        <v>24</v>
      </c>
      <c r="AF6" s="24" t="str">
        <f>IF(OR(AF$2="",C6=""),"",SUMIF($B$2:$U$2,AF$2,$B6:$U6))</f>
        <v/>
      </c>
      <c r="AG6" s="44">
        <f t="shared" ref="AG6:AG26" si="8">IFERROR(AD6/AD$5,"")</f>
        <v>0.93333333333333335</v>
      </c>
      <c r="AH6" s="16">
        <f t="shared" ref="AH6:AH26" si="9">IFERROR(AE6/AE$5,"")</f>
        <v>0.6</v>
      </c>
      <c r="AI6" s="45" t="str">
        <f t="shared" ref="AI6:AI30" si="10">IFERROR(AF6/AF$5,"")</f>
        <v/>
      </c>
    </row>
    <row r="7" spans="1:35" ht="15.75">
      <c r="A7" s="3" t="s">
        <v>2</v>
      </c>
      <c r="B7" s="18">
        <v>5</v>
      </c>
      <c r="C7" s="18">
        <v>4</v>
      </c>
      <c r="D7" s="18">
        <v>3</v>
      </c>
      <c r="E7" s="18">
        <v>2</v>
      </c>
      <c r="F7" s="18">
        <v>4</v>
      </c>
      <c r="G7" s="18">
        <v>7</v>
      </c>
      <c r="H7" s="18">
        <v>8</v>
      </c>
      <c r="I7" s="18">
        <v>8</v>
      </c>
      <c r="J7" s="18">
        <v>7</v>
      </c>
      <c r="K7" s="18">
        <v>0</v>
      </c>
      <c r="L7" s="18">
        <v>8</v>
      </c>
      <c r="M7" s="18">
        <v>2</v>
      </c>
      <c r="N7" s="18">
        <v>5</v>
      </c>
      <c r="O7" s="18">
        <v>3</v>
      </c>
      <c r="P7" s="18">
        <v>3</v>
      </c>
      <c r="Q7" s="18">
        <v>8</v>
      </c>
      <c r="R7" s="18">
        <v>3</v>
      </c>
      <c r="S7" s="18">
        <v>3</v>
      </c>
      <c r="T7" s="18">
        <v>3</v>
      </c>
      <c r="U7" s="12"/>
      <c r="V7" s="18">
        <f t="shared" ref="V7:V30" si="11">IF(A7="","",SUM(B7:U7))</f>
        <v>86</v>
      </c>
      <c r="W7" s="19">
        <f t="shared" si="6"/>
        <v>0.86</v>
      </c>
      <c r="X7" s="18">
        <f t="shared" ref="X7:X30" si="12">IF(OR(X$3="",A7=""),"",SUMIF($B$3:$U$3,X$3,$B7:$U7))</f>
        <v>42</v>
      </c>
      <c r="Y7" s="18">
        <f t="shared" ref="Y7:Y30" si="13">IF(OR(Y$3="",A7=""),"",SUMIF($B$3:$U$3,Y$3,$B7:$U7))</f>
        <v>44</v>
      </c>
      <c r="Z7" s="22" t="str">
        <f t="shared" ref="Z7:Z30" si="14">IF(OR(Z$3="",A7=""),"",SUMIF($B$3:$U$3,Z$3,$B7:$U7))</f>
        <v/>
      </c>
      <c r="AA7" s="31">
        <f t="shared" si="7"/>
        <v>0.95454545454545459</v>
      </c>
      <c r="AB7" s="19">
        <f t="shared" si="4"/>
        <v>0.7857142857142857</v>
      </c>
      <c r="AC7" s="32" t="str">
        <f t="shared" si="4"/>
        <v/>
      </c>
      <c r="AD7" s="24">
        <f t="shared" ref="AD7:AF30" si="15">IF(OR(AD$2="",A7=""),"",SUMIF($B$2:$U$2,AD$2,$B7:$U7))</f>
        <v>56</v>
      </c>
      <c r="AE7" s="24">
        <f t="shared" si="15"/>
        <v>30</v>
      </c>
      <c r="AF7" s="24" t="str">
        <f t="shared" si="15"/>
        <v/>
      </c>
      <c r="AG7" s="44">
        <f t="shared" si="8"/>
        <v>0.93333333333333335</v>
      </c>
      <c r="AH7" s="16">
        <f t="shared" si="9"/>
        <v>0.75</v>
      </c>
      <c r="AI7" s="45" t="str">
        <f t="shared" si="10"/>
        <v/>
      </c>
    </row>
    <row r="8" spans="1:35" ht="15.75">
      <c r="A8" s="3" t="s">
        <v>3</v>
      </c>
      <c r="B8" s="18">
        <v>0</v>
      </c>
      <c r="C8" s="18">
        <v>1</v>
      </c>
      <c r="D8" s="18">
        <v>0</v>
      </c>
      <c r="E8" s="18">
        <v>2</v>
      </c>
      <c r="F8" s="18">
        <v>1</v>
      </c>
      <c r="G8" s="18">
        <v>2</v>
      </c>
      <c r="H8" s="18">
        <v>3</v>
      </c>
      <c r="I8" s="18">
        <v>4</v>
      </c>
      <c r="J8" s="18">
        <v>2</v>
      </c>
      <c r="K8" s="18">
        <v>0</v>
      </c>
      <c r="L8" s="18">
        <v>6</v>
      </c>
      <c r="M8" s="18">
        <v>2</v>
      </c>
      <c r="N8" s="18">
        <v>0</v>
      </c>
      <c r="O8" s="18">
        <v>0</v>
      </c>
      <c r="P8" s="18">
        <v>3</v>
      </c>
      <c r="Q8" s="18">
        <v>2</v>
      </c>
      <c r="R8" s="18">
        <v>3</v>
      </c>
      <c r="S8" s="18">
        <v>8</v>
      </c>
      <c r="T8" s="18">
        <v>6</v>
      </c>
      <c r="U8" s="12"/>
      <c r="V8" s="18">
        <f t="shared" si="11"/>
        <v>45</v>
      </c>
      <c r="W8" s="19">
        <f t="shared" si="6"/>
        <v>0.45</v>
      </c>
      <c r="X8" s="18">
        <f t="shared" si="12"/>
        <v>14</v>
      </c>
      <c r="Y8" s="18">
        <f t="shared" si="13"/>
        <v>31</v>
      </c>
      <c r="Z8" s="22" t="str">
        <f t="shared" si="14"/>
        <v/>
      </c>
      <c r="AA8" s="31">
        <f t="shared" si="7"/>
        <v>0.31818181818181818</v>
      </c>
      <c r="AB8" s="19">
        <f t="shared" si="4"/>
        <v>0.5535714285714286</v>
      </c>
      <c r="AC8" s="32" t="str">
        <f t="shared" si="4"/>
        <v/>
      </c>
      <c r="AD8" s="24">
        <f t="shared" si="15"/>
        <v>21</v>
      </c>
      <c r="AE8" s="24">
        <f t="shared" si="15"/>
        <v>24</v>
      </c>
      <c r="AF8" s="24" t="str">
        <f t="shared" si="15"/>
        <v/>
      </c>
      <c r="AG8" s="44">
        <f t="shared" si="8"/>
        <v>0.35</v>
      </c>
      <c r="AH8" s="16">
        <f t="shared" si="9"/>
        <v>0.6</v>
      </c>
      <c r="AI8" s="45" t="str">
        <f t="shared" si="10"/>
        <v/>
      </c>
    </row>
    <row r="9" spans="1:35" ht="15.75">
      <c r="A9" s="3" t="s">
        <v>4</v>
      </c>
      <c r="B9" s="18">
        <v>0</v>
      </c>
      <c r="C9" s="18">
        <v>4</v>
      </c>
      <c r="D9" s="18">
        <v>3</v>
      </c>
      <c r="E9" s="18">
        <v>2</v>
      </c>
      <c r="F9" s="18">
        <v>4</v>
      </c>
      <c r="G9" s="18">
        <v>4</v>
      </c>
      <c r="H9" s="18">
        <v>4</v>
      </c>
      <c r="I9" s="18">
        <v>6</v>
      </c>
      <c r="J9" s="18">
        <v>0</v>
      </c>
      <c r="K9" s="18">
        <v>2</v>
      </c>
      <c r="L9" s="18">
        <v>3</v>
      </c>
      <c r="M9" s="18">
        <v>2</v>
      </c>
      <c r="N9" s="18">
        <v>5</v>
      </c>
      <c r="O9" s="18">
        <v>0</v>
      </c>
      <c r="P9" s="18">
        <v>3</v>
      </c>
      <c r="Q9" s="18">
        <v>1</v>
      </c>
      <c r="R9" s="18">
        <v>3</v>
      </c>
      <c r="S9" s="18">
        <v>8</v>
      </c>
      <c r="T9" s="18">
        <v>3</v>
      </c>
      <c r="U9" s="12"/>
      <c r="V9" s="18">
        <f t="shared" si="11"/>
        <v>57</v>
      </c>
      <c r="W9" s="19">
        <f t="shared" si="6"/>
        <v>0.56999999999999995</v>
      </c>
      <c r="X9" s="18">
        <f t="shared" si="12"/>
        <v>29</v>
      </c>
      <c r="Y9" s="18">
        <f t="shared" si="13"/>
        <v>28</v>
      </c>
      <c r="Z9" s="22" t="str">
        <f t="shared" si="14"/>
        <v/>
      </c>
      <c r="AA9" s="31">
        <f t="shared" si="7"/>
        <v>0.65909090909090906</v>
      </c>
      <c r="AB9" s="19">
        <f t="shared" si="4"/>
        <v>0.5</v>
      </c>
      <c r="AC9" s="32" t="str">
        <f t="shared" si="4"/>
        <v/>
      </c>
      <c r="AD9" s="24">
        <f t="shared" si="15"/>
        <v>32</v>
      </c>
      <c r="AE9" s="24">
        <f t="shared" si="15"/>
        <v>25</v>
      </c>
      <c r="AF9" s="24" t="str">
        <f t="shared" si="15"/>
        <v/>
      </c>
      <c r="AG9" s="44">
        <f t="shared" si="8"/>
        <v>0.53333333333333333</v>
      </c>
      <c r="AH9" s="16">
        <f t="shared" si="9"/>
        <v>0.625</v>
      </c>
      <c r="AI9" s="45" t="str">
        <f t="shared" si="10"/>
        <v/>
      </c>
    </row>
    <row r="10" spans="1:35" ht="15.75">
      <c r="A10" s="3" t="s">
        <v>5</v>
      </c>
      <c r="B10" s="18">
        <v>0</v>
      </c>
      <c r="C10" s="18">
        <v>4</v>
      </c>
      <c r="D10" s="18">
        <v>3</v>
      </c>
      <c r="E10" s="18">
        <v>1</v>
      </c>
      <c r="F10" s="18">
        <v>4</v>
      </c>
      <c r="G10" s="18">
        <v>8</v>
      </c>
      <c r="H10" s="18">
        <v>5</v>
      </c>
      <c r="I10" s="18">
        <v>8</v>
      </c>
      <c r="J10" s="18">
        <v>7</v>
      </c>
      <c r="K10" s="18">
        <v>2</v>
      </c>
      <c r="L10" s="18">
        <v>3</v>
      </c>
      <c r="M10" s="18">
        <v>2</v>
      </c>
      <c r="N10" s="18">
        <v>5</v>
      </c>
      <c r="O10" s="18">
        <v>0</v>
      </c>
      <c r="P10" s="18">
        <v>0</v>
      </c>
      <c r="Q10" s="18">
        <v>2</v>
      </c>
      <c r="R10" s="18">
        <v>0</v>
      </c>
      <c r="S10" s="18">
        <v>3</v>
      </c>
      <c r="T10" s="18">
        <v>0</v>
      </c>
      <c r="U10" s="12"/>
      <c r="V10" s="18">
        <f t="shared" si="11"/>
        <v>57</v>
      </c>
      <c r="W10" s="19">
        <f t="shared" si="6"/>
        <v>0.56999999999999995</v>
      </c>
      <c r="X10" s="18">
        <f t="shared" si="12"/>
        <v>23</v>
      </c>
      <c r="Y10" s="18">
        <f t="shared" si="13"/>
        <v>34</v>
      </c>
      <c r="Z10" s="22" t="str">
        <f t="shared" si="14"/>
        <v/>
      </c>
      <c r="AA10" s="31">
        <f t="shared" si="7"/>
        <v>0.52272727272727271</v>
      </c>
      <c r="AB10" s="19">
        <f t="shared" si="4"/>
        <v>0.6071428571428571</v>
      </c>
      <c r="AC10" s="32" t="str">
        <f t="shared" si="4"/>
        <v/>
      </c>
      <c r="AD10" s="24">
        <f t="shared" si="15"/>
        <v>45</v>
      </c>
      <c r="AE10" s="24">
        <f t="shared" si="15"/>
        <v>12</v>
      </c>
      <c r="AF10" s="24" t="str">
        <f t="shared" si="15"/>
        <v/>
      </c>
      <c r="AG10" s="44">
        <f t="shared" si="8"/>
        <v>0.75</v>
      </c>
      <c r="AH10" s="16">
        <f t="shared" si="9"/>
        <v>0.3</v>
      </c>
      <c r="AI10" s="45" t="str">
        <f t="shared" si="10"/>
        <v/>
      </c>
    </row>
    <row r="11" spans="1:35" ht="15.75">
      <c r="A11" s="3" t="s">
        <v>6</v>
      </c>
      <c r="B11" s="18">
        <v>3</v>
      </c>
      <c r="C11" s="18">
        <v>4</v>
      </c>
      <c r="D11" s="18">
        <v>3</v>
      </c>
      <c r="E11" s="18">
        <v>2</v>
      </c>
      <c r="F11" s="18">
        <v>2</v>
      </c>
      <c r="G11" s="18">
        <v>8</v>
      </c>
      <c r="H11" s="18">
        <v>5</v>
      </c>
      <c r="I11" s="18">
        <v>8</v>
      </c>
      <c r="J11" s="18">
        <v>1</v>
      </c>
      <c r="K11" s="18">
        <v>2</v>
      </c>
      <c r="L11" s="18">
        <v>2</v>
      </c>
      <c r="M11" s="18">
        <v>2</v>
      </c>
      <c r="N11" s="18">
        <v>5</v>
      </c>
      <c r="O11" s="18">
        <v>0</v>
      </c>
      <c r="P11" s="18">
        <v>0</v>
      </c>
      <c r="Q11" s="18">
        <v>3</v>
      </c>
      <c r="R11" s="18">
        <v>0</v>
      </c>
      <c r="S11" s="18">
        <v>6</v>
      </c>
      <c r="T11" s="18">
        <v>8</v>
      </c>
      <c r="U11" s="12"/>
      <c r="V11" s="18">
        <f t="shared" si="11"/>
        <v>64</v>
      </c>
      <c r="W11" s="19">
        <f t="shared" si="6"/>
        <v>0.64</v>
      </c>
      <c r="X11" s="18">
        <f t="shared" si="12"/>
        <v>26</v>
      </c>
      <c r="Y11" s="18">
        <f t="shared" si="13"/>
        <v>38</v>
      </c>
      <c r="Z11" s="22" t="str">
        <f t="shared" si="14"/>
        <v/>
      </c>
      <c r="AA11" s="31">
        <f t="shared" si="7"/>
        <v>0.59090909090909094</v>
      </c>
      <c r="AB11" s="19">
        <f t="shared" si="4"/>
        <v>0.6785714285714286</v>
      </c>
      <c r="AC11" s="32" t="str">
        <f t="shared" si="4"/>
        <v/>
      </c>
      <c r="AD11" s="24">
        <f t="shared" si="15"/>
        <v>40</v>
      </c>
      <c r="AE11" s="24">
        <f t="shared" si="15"/>
        <v>24</v>
      </c>
      <c r="AF11" s="24" t="str">
        <f t="shared" si="15"/>
        <v/>
      </c>
      <c r="AG11" s="44">
        <f t="shared" si="8"/>
        <v>0.66666666666666663</v>
      </c>
      <c r="AH11" s="16">
        <f t="shared" si="9"/>
        <v>0.6</v>
      </c>
      <c r="AI11" s="45" t="str">
        <f t="shared" si="10"/>
        <v/>
      </c>
    </row>
    <row r="12" spans="1:35" ht="15.75">
      <c r="A12" s="3" t="s">
        <v>7</v>
      </c>
      <c r="B12" s="18">
        <v>5</v>
      </c>
      <c r="C12" s="18">
        <v>1</v>
      </c>
      <c r="D12" s="18">
        <v>0</v>
      </c>
      <c r="E12" s="18">
        <v>2</v>
      </c>
      <c r="F12" s="18">
        <v>4</v>
      </c>
      <c r="G12" s="18">
        <v>4</v>
      </c>
      <c r="H12" s="18">
        <v>3</v>
      </c>
      <c r="I12" s="18">
        <v>4</v>
      </c>
      <c r="J12" s="18">
        <v>3</v>
      </c>
      <c r="K12" s="18">
        <v>1</v>
      </c>
      <c r="L12" s="18">
        <v>3</v>
      </c>
      <c r="M12" s="18">
        <v>2</v>
      </c>
      <c r="N12" s="18">
        <v>5</v>
      </c>
      <c r="O12" s="18">
        <v>0</v>
      </c>
      <c r="P12" s="18">
        <v>0</v>
      </c>
      <c r="Q12" s="18">
        <v>3</v>
      </c>
      <c r="R12" s="18">
        <v>0</v>
      </c>
      <c r="S12" s="18">
        <v>3</v>
      </c>
      <c r="T12" s="18">
        <v>3</v>
      </c>
      <c r="U12" s="12"/>
      <c r="V12" s="18">
        <f t="shared" si="11"/>
        <v>46</v>
      </c>
      <c r="W12" s="19">
        <f t="shared" si="6"/>
        <v>0.46</v>
      </c>
      <c r="X12" s="18">
        <f t="shared" si="12"/>
        <v>23</v>
      </c>
      <c r="Y12" s="18">
        <f t="shared" si="13"/>
        <v>23</v>
      </c>
      <c r="Z12" s="22" t="str">
        <f t="shared" si="14"/>
        <v/>
      </c>
      <c r="AA12" s="31">
        <f t="shared" si="7"/>
        <v>0.52272727272727271</v>
      </c>
      <c r="AB12" s="19">
        <f t="shared" si="4"/>
        <v>0.4107142857142857</v>
      </c>
      <c r="AC12" s="32" t="str">
        <f t="shared" si="4"/>
        <v/>
      </c>
      <c r="AD12" s="24">
        <f t="shared" si="15"/>
        <v>30</v>
      </c>
      <c r="AE12" s="24">
        <f t="shared" si="15"/>
        <v>16</v>
      </c>
      <c r="AF12" s="24" t="str">
        <f t="shared" si="15"/>
        <v/>
      </c>
      <c r="AG12" s="44">
        <f t="shared" si="8"/>
        <v>0.5</v>
      </c>
      <c r="AH12" s="16">
        <f t="shared" si="9"/>
        <v>0.4</v>
      </c>
      <c r="AI12" s="45" t="str">
        <f t="shared" si="10"/>
        <v/>
      </c>
    </row>
    <row r="13" spans="1:35" ht="15.75">
      <c r="A13" s="3" t="s">
        <v>8</v>
      </c>
      <c r="B13" s="18">
        <v>1</v>
      </c>
      <c r="C13" s="18">
        <v>4</v>
      </c>
      <c r="D13" s="18">
        <v>3</v>
      </c>
      <c r="E13" s="18">
        <v>1</v>
      </c>
      <c r="F13" s="18">
        <v>0</v>
      </c>
      <c r="G13" s="18">
        <v>3</v>
      </c>
      <c r="H13" s="18">
        <v>2</v>
      </c>
      <c r="I13" s="18">
        <v>4</v>
      </c>
      <c r="J13" s="18">
        <v>3</v>
      </c>
      <c r="K13" s="18">
        <v>1</v>
      </c>
      <c r="L13" s="18">
        <v>3</v>
      </c>
      <c r="M13" s="18">
        <v>1</v>
      </c>
      <c r="N13" s="18">
        <v>3</v>
      </c>
      <c r="O13" s="18">
        <v>0</v>
      </c>
      <c r="P13" s="18">
        <v>0</v>
      </c>
      <c r="Q13" s="18">
        <v>1</v>
      </c>
      <c r="R13" s="18">
        <v>3</v>
      </c>
      <c r="S13" s="18">
        <v>5</v>
      </c>
      <c r="T13" s="18">
        <v>8</v>
      </c>
      <c r="U13" s="12"/>
      <c r="V13" s="18">
        <f t="shared" si="11"/>
        <v>46</v>
      </c>
      <c r="W13" s="19">
        <f t="shared" si="6"/>
        <v>0.46</v>
      </c>
      <c r="X13" s="18">
        <f t="shared" si="12"/>
        <v>18</v>
      </c>
      <c r="Y13" s="18">
        <f t="shared" si="13"/>
        <v>28</v>
      </c>
      <c r="Z13" s="22" t="str">
        <f t="shared" si="14"/>
        <v/>
      </c>
      <c r="AA13" s="31">
        <f t="shared" si="7"/>
        <v>0.40909090909090912</v>
      </c>
      <c r="AB13" s="19">
        <f t="shared" si="4"/>
        <v>0.5</v>
      </c>
      <c r="AC13" s="32" t="str">
        <f t="shared" si="4"/>
        <v/>
      </c>
      <c r="AD13" s="24">
        <f t="shared" si="15"/>
        <v>25</v>
      </c>
      <c r="AE13" s="24">
        <f t="shared" si="15"/>
        <v>21</v>
      </c>
      <c r="AF13" s="24" t="str">
        <f t="shared" si="15"/>
        <v/>
      </c>
      <c r="AG13" s="44">
        <f t="shared" si="8"/>
        <v>0.41666666666666669</v>
      </c>
      <c r="AH13" s="16">
        <f t="shared" si="9"/>
        <v>0.52500000000000002</v>
      </c>
      <c r="AI13" s="45" t="str">
        <f t="shared" si="10"/>
        <v/>
      </c>
    </row>
    <row r="14" spans="1:35" ht="15.75">
      <c r="A14" s="3" t="s">
        <v>9</v>
      </c>
      <c r="B14" s="18">
        <v>1</v>
      </c>
      <c r="C14" s="18">
        <v>4</v>
      </c>
      <c r="D14" s="18">
        <v>0</v>
      </c>
      <c r="E14" s="18">
        <v>2</v>
      </c>
      <c r="F14" s="18">
        <v>4</v>
      </c>
      <c r="G14" s="18">
        <v>3</v>
      </c>
      <c r="H14" s="18">
        <v>3</v>
      </c>
      <c r="I14" s="18">
        <v>4</v>
      </c>
      <c r="J14" s="18">
        <v>2</v>
      </c>
      <c r="K14" s="18">
        <v>0</v>
      </c>
      <c r="L14" s="18">
        <v>2</v>
      </c>
      <c r="M14" s="18">
        <v>1</v>
      </c>
      <c r="N14" s="18">
        <v>1</v>
      </c>
      <c r="O14" s="18">
        <v>3</v>
      </c>
      <c r="P14" s="18">
        <v>0</v>
      </c>
      <c r="Q14" s="18">
        <v>6</v>
      </c>
      <c r="R14" s="18">
        <v>0</v>
      </c>
      <c r="S14" s="18">
        <v>5</v>
      </c>
      <c r="T14" s="18">
        <v>7</v>
      </c>
      <c r="U14" s="12"/>
      <c r="V14" s="18">
        <f t="shared" si="11"/>
        <v>48</v>
      </c>
      <c r="W14" s="19">
        <f t="shared" si="6"/>
        <v>0.48</v>
      </c>
      <c r="X14" s="18">
        <f t="shared" si="12"/>
        <v>22</v>
      </c>
      <c r="Y14" s="18">
        <f t="shared" si="13"/>
        <v>26</v>
      </c>
      <c r="Z14" s="22" t="str">
        <f t="shared" si="14"/>
        <v/>
      </c>
      <c r="AA14" s="31">
        <f t="shared" si="7"/>
        <v>0.5</v>
      </c>
      <c r="AB14" s="19">
        <f t="shared" si="4"/>
        <v>0.4642857142857143</v>
      </c>
      <c r="AC14" s="32" t="str">
        <f t="shared" si="4"/>
        <v/>
      </c>
      <c r="AD14" s="24">
        <f t="shared" si="15"/>
        <v>25</v>
      </c>
      <c r="AE14" s="24">
        <f t="shared" si="15"/>
        <v>23</v>
      </c>
      <c r="AF14" s="24" t="str">
        <f t="shared" si="15"/>
        <v/>
      </c>
      <c r="AG14" s="44">
        <f t="shared" si="8"/>
        <v>0.41666666666666669</v>
      </c>
      <c r="AH14" s="16">
        <f t="shared" si="9"/>
        <v>0.57499999999999996</v>
      </c>
      <c r="AI14" s="45" t="str">
        <f t="shared" si="10"/>
        <v/>
      </c>
    </row>
    <row r="15" spans="1:35" ht="15.75">
      <c r="A15" s="3" t="s">
        <v>10</v>
      </c>
      <c r="B15" s="18">
        <v>2</v>
      </c>
      <c r="C15" s="18">
        <v>3</v>
      </c>
      <c r="D15" s="18">
        <v>3</v>
      </c>
      <c r="E15" s="18">
        <v>2</v>
      </c>
      <c r="F15" s="18">
        <v>4</v>
      </c>
      <c r="G15" s="18">
        <v>8</v>
      </c>
      <c r="H15" s="18">
        <v>3</v>
      </c>
      <c r="I15" s="18">
        <v>4</v>
      </c>
      <c r="J15" s="18">
        <v>8</v>
      </c>
      <c r="K15" s="18">
        <v>0</v>
      </c>
      <c r="L15" s="18">
        <v>1</v>
      </c>
      <c r="M15" s="18">
        <v>2</v>
      </c>
      <c r="N15" s="18">
        <v>5</v>
      </c>
      <c r="O15" s="18">
        <v>3</v>
      </c>
      <c r="P15" s="18">
        <v>3</v>
      </c>
      <c r="Q15" s="18">
        <v>3</v>
      </c>
      <c r="R15" s="18">
        <v>3</v>
      </c>
      <c r="S15" s="18">
        <v>8</v>
      </c>
      <c r="T15" s="18">
        <v>8</v>
      </c>
      <c r="U15" s="12"/>
      <c r="V15" s="18">
        <f t="shared" si="11"/>
        <v>73</v>
      </c>
      <c r="W15" s="19">
        <f t="shared" si="6"/>
        <v>0.73</v>
      </c>
      <c r="X15" s="18">
        <f t="shared" si="12"/>
        <v>33</v>
      </c>
      <c r="Y15" s="18">
        <f t="shared" si="13"/>
        <v>40</v>
      </c>
      <c r="Z15" s="22" t="str">
        <f t="shared" si="14"/>
        <v/>
      </c>
      <c r="AA15" s="31">
        <f t="shared" si="7"/>
        <v>0.75</v>
      </c>
      <c r="AB15" s="19">
        <f t="shared" si="4"/>
        <v>0.7142857142857143</v>
      </c>
      <c r="AC15" s="32" t="str">
        <f t="shared" si="4"/>
        <v/>
      </c>
      <c r="AD15" s="24">
        <f t="shared" si="15"/>
        <v>38</v>
      </c>
      <c r="AE15" s="24">
        <f t="shared" si="15"/>
        <v>35</v>
      </c>
      <c r="AF15" s="24" t="str">
        <f t="shared" si="15"/>
        <v/>
      </c>
      <c r="AG15" s="44">
        <f t="shared" si="8"/>
        <v>0.6333333333333333</v>
      </c>
      <c r="AH15" s="16">
        <f t="shared" si="9"/>
        <v>0.875</v>
      </c>
      <c r="AI15" s="45" t="str">
        <f t="shared" si="10"/>
        <v/>
      </c>
    </row>
    <row r="16" spans="1:35" ht="15.75">
      <c r="A16" s="3" t="s">
        <v>11</v>
      </c>
      <c r="B16" s="18">
        <v>1</v>
      </c>
      <c r="C16" s="18">
        <v>1</v>
      </c>
      <c r="D16" s="18">
        <v>3</v>
      </c>
      <c r="E16" s="18">
        <v>2</v>
      </c>
      <c r="F16" s="18">
        <v>4</v>
      </c>
      <c r="G16" s="18">
        <v>3</v>
      </c>
      <c r="H16" s="18">
        <v>3</v>
      </c>
      <c r="I16" s="18">
        <v>8</v>
      </c>
      <c r="J16" s="18">
        <v>3</v>
      </c>
      <c r="K16" s="18">
        <v>2</v>
      </c>
      <c r="L16" s="18">
        <v>3</v>
      </c>
      <c r="M16" s="18">
        <v>2</v>
      </c>
      <c r="N16" s="18">
        <v>1</v>
      </c>
      <c r="O16" s="18">
        <v>3</v>
      </c>
      <c r="P16" s="18">
        <v>0</v>
      </c>
      <c r="Q16" s="18">
        <v>3</v>
      </c>
      <c r="R16" s="18">
        <v>0</v>
      </c>
      <c r="S16" s="18">
        <v>8</v>
      </c>
      <c r="T16" s="18">
        <v>8</v>
      </c>
      <c r="U16" s="12"/>
      <c r="V16" s="18">
        <f t="shared" si="11"/>
        <v>58</v>
      </c>
      <c r="W16" s="19">
        <f t="shared" si="6"/>
        <v>0.57999999999999996</v>
      </c>
      <c r="X16" s="18">
        <f t="shared" si="12"/>
        <v>22</v>
      </c>
      <c r="Y16" s="18">
        <f t="shared" si="13"/>
        <v>36</v>
      </c>
      <c r="Z16" s="22" t="str">
        <f t="shared" si="14"/>
        <v/>
      </c>
      <c r="AA16" s="31">
        <f t="shared" si="7"/>
        <v>0.5</v>
      </c>
      <c r="AB16" s="19">
        <f t="shared" si="4"/>
        <v>0.6428571428571429</v>
      </c>
      <c r="AC16" s="32" t="str">
        <f t="shared" si="4"/>
        <v/>
      </c>
      <c r="AD16" s="24">
        <f t="shared" si="15"/>
        <v>33</v>
      </c>
      <c r="AE16" s="24">
        <f t="shared" si="15"/>
        <v>25</v>
      </c>
      <c r="AF16" s="24" t="str">
        <f t="shared" si="15"/>
        <v/>
      </c>
      <c r="AG16" s="44">
        <f t="shared" si="8"/>
        <v>0.55000000000000004</v>
      </c>
      <c r="AH16" s="16">
        <f t="shared" si="9"/>
        <v>0.625</v>
      </c>
      <c r="AI16" s="45" t="str">
        <f t="shared" si="10"/>
        <v/>
      </c>
    </row>
    <row r="17" spans="1:35" ht="15.75">
      <c r="A17" s="3" t="s">
        <v>12</v>
      </c>
      <c r="B17" s="18">
        <v>0</v>
      </c>
      <c r="C17" s="18">
        <v>2</v>
      </c>
      <c r="D17" s="18">
        <v>0</v>
      </c>
      <c r="E17" s="18">
        <v>2</v>
      </c>
      <c r="F17" s="18">
        <v>0</v>
      </c>
      <c r="G17" s="18">
        <v>3</v>
      </c>
      <c r="H17" s="18">
        <v>3</v>
      </c>
      <c r="I17" s="18">
        <v>4</v>
      </c>
      <c r="J17" s="18">
        <v>3</v>
      </c>
      <c r="K17" s="18">
        <v>1</v>
      </c>
      <c r="L17" s="18">
        <v>6</v>
      </c>
      <c r="M17" s="18">
        <v>2</v>
      </c>
      <c r="N17" s="18">
        <v>1</v>
      </c>
      <c r="O17" s="18">
        <v>3</v>
      </c>
      <c r="P17" s="18">
        <v>3</v>
      </c>
      <c r="Q17" s="18">
        <v>3</v>
      </c>
      <c r="R17" s="18">
        <v>3</v>
      </c>
      <c r="S17" s="18">
        <v>3</v>
      </c>
      <c r="T17" s="18">
        <v>8</v>
      </c>
      <c r="U17" s="12"/>
      <c r="V17" s="18">
        <f t="shared" si="11"/>
        <v>50</v>
      </c>
      <c r="W17" s="19">
        <f t="shared" si="6"/>
        <v>0.5</v>
      </c>
      <c r="X17" s="18">
        <f t="shared" si="12"/>
        <v>20</v>
      </c>
      <c r="Y17" s="18">
        <f t="shared" si="13"/>
        <v>30</v>
      </c>
      <c r="Z17" s="22" t="str">
        <f t="shared" si="14"/>
        <v/>
      </c>
      <c r="AA17" s="31">
        <f t="shared" si="7"/>
        <v>0.45454545454545453</v>
      </c>
      <c r="AB17" s="19">
        <f t="shared" si="4"/>
        <v>0.5357142857142857</v>
      </c>
      <c r="AC17" s="32" t="str">
        <f t="shared" si="4"/>
        <v/>
      </c>
      <c r="AD17" s="24">
        <f t="shared" si="15"/>
        <v>24</v>
      </c>
      <c r="AE17" s="24">
        <f t="shared" si="15"/>
        <v>26</v>
      </c>
      <c r="AF17" s="24" t="str">
        <f t="shared" si="15"/>
        <v/>
      </c>
      <c r="AG17" s="44">
        <f t="shared" si="8"/>
        <v>0.4</v>
      </c>
      <c r="AH17" s="16">
        <f t="shared" si="9"/>
        <v>0.65</v>
      </c>
      <c r="AI17" s="45" t="str">
        <f t="shared" si="10"/>
        <v/>
      </c>
    </row>
    <row r="18" spans="1:35" ht="15.75">
      <c r="A18" s="3" t="s">
        <v>13</v>
      </c>
      <c r="B18" s="18">
        <v>2</v>
      </c>
      <c r="C18" s="18">
        <v>4</v>
      </c>
      <c r="D18" s="18">
        <v>3</v>
      </c>
      <c r="E18" s="18">
        <v>2</v>
      </c>
      <c r="F18" s="18">
        <v>4</v>
      </c>
      <c r="G18" s="18">
        <v>3</v>
      </c>
      <c r="H18" s="18">
        <v>3</v>
      </c>
      <c r="I18" s="18">
        <v>4</v>
      </c>
      <c r="J18" s="18">
        <v>7</v>
      </c>
      <c r="K18" s="18">
        <v>2</v>
      </c>
      <c r="L18" s="18">
        <v>6</v>
      </c>
      <c r="M18" s="18">
        <v>2</v>
      </c>
      <c r="N18" s="18">
        <v>5</v>
      </c>
      <c r="O18" s="18">
        <v>3</v>
      </c>
      <c r="P18" s="18">
        <v>0</v>
      </c>
      <c r="Q18" s="18">
        <v>3</v>
      </c>
      <c r="R18" s="18">
        <v>3</v>
      </c>
      <c r="S18" s="18">
        <v>8</v>
      </c>
      <c r="T18" s="18">
        <v>8</v>
      </c>
      <c r="U18" s="12"/>
      <c r="V18" s="18">
        <f t="shared" si="11"/>
        <v>72</v>
      </c>
      <c r="W18" s="19">
        <f t="shared" si="6"/>
        <v>0.72</v>
      </c>
      <c r="X18" s="18">
        <f t="shared" si="12"/>
        <v>33</v>
      </c>
      <c r="Y18" s="18">
        <f t="shared" si="13"/>
        <v>39</v>
      </c>
      <c r="Z18" s="22" t="str">
        <f t="shared" si="14"/>
        <v/>
      </c>
      <c r="AA18" s="31">
        <f t="shared" si="7"/>
        <v>0.75</v>
      </c>
      <c r="AB18" s="19">
        <f t="shared" si="4"/>
        <v>0.6964285714285714</v>
      </c>
      <c r="AC18" s="32" t="str">
        <f t="shared" si="4"/>
        <v/>
      </c>
      <c r="AD18" s="24">
        <f t="shared" si="15"/>
        <v>40</v>
      </c>
      <c r="AE18" s="24">
        <f t="shared" si="15"/>
        <v>32</v>
      </c>
      <c r="AF18" s="24" t="str">
        <f t="shared" si="15"/>
        <v/>
      </c>
      <c r="AG18" s="44">
        <f t="shared" si="8"/>
        <v>0.66666666666666663</v>
      </c>
      <c r="AH18" s="16">
        <f t="shared" si="9"/>
        <v>0.8</v>
      </c>
      <c r="AI18" s="45" t="str">
        <f t="shared" si="10"/>
        <v/>
      </c>
    </row>
    <row r="19" spans="1:35" ht="15.75">
      <c r="A19" s="3" t="s">
        <v>14</v>
      </c>
      <c r="B19" s="18">
        <v>2</v>
      </c>
      <c r="C19" s="18">
        <v>1</v>
      </c>
      <c r="D19" s="18">
        <v>3</v>
      </c>
      <c r="E19" s="18">
        <v>1</v>
      </c>
      <c r="F19" s="18">
        <v>2</v>
      </c>
      <c r="G19" s="18">
        <v>3</v>
      </c>
      <c r="H19" s="18">
        <v>4</v>
      </c>
      <c r="I19" s="18">
        <v>4</v>
      </c>
      <c r="J19" s="18">
        <v>2</v>
      </c>
      <c r="K19" s="18">
        <v>0</v>
      </c>
      <c r="L19" s="18">
        <v>5</v>
      </c>
      <c r="M19" s="18">
        <v>1</v>
      </c>
      <c r="N19" s="18">
        <v>0</v>
      </c>
      <c r="O19" s="18">
        <v>0</v>
      </c>
      <c r="P19" s="18">
        <v>0</v>
      </c>
      <c r="Q19" s="18">
        <v>7</v>
      </c>
      <c r="R19" s="18">
        <v>0</v>
      </c>
      <c r="S19" s="18">
        <v>8</v>
      </c>
      <c r="T19" s="18">
        <v>0</v>
      </c>
      <c r="U19" s="12"/>
      <c r="V19" s="18">
        <f t="shared" si="11"/>
        <v>43</v>
      </c>
      <c r="W19" s="19">
        <f t="shared" si="6"/>
        <v>0.43</v>
      </c>
      <c r="X19" s="18">
        <f t="shared" si="12"/>
        <v>17</v>
      </c>
      <c r="Y19" s="18">
        <f t="shared" si="13"/>
        <v>26</v>
      </c>
      <c r="Z19" s="22" t="str">
        <f t="shared" si="14"/>
        <v/>
      </c>
      <c r="AA19" s="31">
        <f t="shared" si="7"/>
        <v>0.38636363636363635</v>
      </c>
      <c r="AB19" s="19">
        <f t="shared" si="4"/>
        <v>0.4642857142857143</v>
      </c>
      <c r="AC19" s="32" t="str">
        <f t="shared" si="4"/>
        <v/>
      </c>
      <c r="AD19" s="24">
        <f t="shared" si="15"/>
        <v>27</v>
      </c>
      <c r="AE19" s="24">
        <f t="shared" si="15"/>
        <v>16</v>
      </c>
      <c r="AF19" s="24" t="str">
        <f t="shared" si="15"/>
        <v/>
      </c>
      <c r="AG19" s="44">
        <f t="shared" si="8"/>
        <v>0.45</v>
      </c>
      <c r="AH19" s="16">
        <f t="shared" si="9"/>
        <v>0.4</v>
      </c>
      <c r="AI19" s="45" t="str">
        <f t="shared" si="10"/>
        <v/>
      </c>
    </row>
    <row r="20" spans="1:35" ht="15.75">
      <c r="A20" s="3" t="s">
        <v>17</v>
      </c>
      <c r="B20" s="18">
        <v>5</v>
      </c>
      <c r="C20" s="18">
        <v>4</v>
      </c>
      <c r="D20" s="18">
        <v>3</v>
      </c>
      <c r="E20" s="18">
        <v>2</v>
      </c>
      <c r="F20" s="18">
        <v>4</v>
      </c>
      <c r="G20" s="18">
        <v>3</v>
      </c>
      <c r="H20" s="18">
        <v>7</v>
      </c>
      <c r="I20" s="18">
        <v>8</v>
      </c>
      <c r="J20" s="18">
        <v>8</v>
      </c>
      <c r="K20" s="18">
        <v>2</v>
      </c>
      <c r="L20" s="18">
        <v>6</v>
      </c>
      <c r="M20" s="18">
        <v>2</v>
      </c>
      <c r="N20" s="18">
        <v>3</v>
      </c>
      <c r="O20" s="18">
        <v>3</v>
      </c>
      <c r="P20" s="18">
        <v>3</v>
      </c>
      <c r="Q20" s="18">
        <v>6</v>
      </c>
      <c r="R20" s="18">
        <v>3</v>
      </c>
      <c r="S20" s="18">
        <v>8</v>
      </c>
      <c r="T20" s="18">
        <v>8</v>
      </c>
      <c r="U20" s="12"/>
      <c r="V20" s="18">
        <f t="shared" si="11"/>
        <v>88</v>
      </c>
      <c r="W20" s="19">
        <f t="shared" si="6"/>
        <v>0.88</v>
      </c>
      <c r="X20" s="18">
        <f t="shared" si="12"/>
        <v>40</v>
      </c>
      <c r="Y20" s="18">
        <f t="shared" si="13"/>
        <v>48</v>
      </c>
      <c r="Z20" s="22" t="str">
        <f t="shared" si="14"/>
        <v/>
      </c>
      <c r="AA20" s="31">
        <f t="shared" si="7"/>
        <v>0.90909090909090906</v>
      </c>
      <c r="AB20" s="19">
        <f t="shared" si="4"/>
        <v>0.8571428571428571</v>
      </c>
      <c r="AC20" s="32" t="str">
        <f t="shared" si="4"/>
        <v/>
      </c>
      <c r="AD20" s="24">
        <f t="shared" si="15"/>
        <v>52</v>
      </c>
      <c r="AE20" s="24">
        <f t="shared" si="15"/>
        <v>36</v>
      </c>
      <c r="AF20" s="24" t="str">
        <f t="shared" si="15"/>
        <v/>
      </c>
      <c r="AG20" s="44">
        <f t="shared" si="8"/>
        <v>0.8666666666666667</v>
      </c>
      <c r="AH20" s="16">
        <f t="shared" si="9"/>
        <v>0.9</v>
      </c>
      <c r="AI20" s="45" t="str">
        <f t="shared" si="10"/>
        <v/>
      </c>
    </row>
    <row r="21" spans="1:35" ht="15.75">
      <c r="A21" s="3" t="s">
        <v>18</v>
      </c>
      <c r="B21" s="18">
        <v>2</v>
      </c>
      <c r="C21" s="18">
        <v>3</v>
      </c>
      <c r="D21" s="18">
        <v>3</v>
      </c>
      <c r="E21" s="18">
        <v>1</v>
      </c>
      <c r="F21" s="18">
        <v>2</v>
      </c>
      <c r="G21" s="18">
        <v>3</v>
      </c>
      <c r="H21" s="18">
        <v>2</v>
      </c>
      <c r="I21" s="18">
        <v>2</v>
      </c>
      <c r="J21" s="18">
        <v>8</v>
      </c>
      <c r="K21" s="18">
        <v>2</v>
      </c>
      <c r="L21" s="18">
        <v>5</v>
      </c>
      <c r="M21" s="18">
        <v>2</v>
      </c>
      <c r="N21" s="18">
        <v>1</v>
      </c>
      <c r="O21" s="18">
        <v>0</v>
      </c>
      <c r="P21" s="18">
        <v>0</v>
      </c>
      <c r="Q21" s="18">
        <v>6</v>
      </c>
      <c r="R21" s="18">
        <v>0</v>
      </c>
      <c r="S21" s="18">
        <v>7</v>
      </c>
      <c r="T21" s="18">
        <v>2</v>
      </c>
      <c r="U21" s="12"/>
      <c r="V21" s="18">
        <f t="shared" si="11"/>
        <v>51</v>
      </c>
      <c r="W21" s="19">
        <f t="shared" si="6"/>
        <v>0.51</v>
      </c>
      <c r="X21" s="18">
        <f t="shared" si="12"/>
        <v>22</v>
      </c>
      <c r="Y21" s="18">
        <f t="shared" si="13"/>
        <v>29</v>
      </c>
      <c r="Z21" s="22" t="str">
        <f t="shared" si="14"/>
        <v/>
      </c>
      <c r="AA21" s="31">
        <f t="shared" si="7"/>
        <v>0.5</v>
      </c>
      <c r="AB21" s="19">
        <f t="shared" ref="AB21:AB26" si="16">IFERROR(Y21/Y$5,"")</f>
        <v>0.5178571428571429</v>
      </c>
      <c r="AC21" s="32" t="str">
        <f t="shared" ref="AC21:AC30" si="17">IFERROR(Z21/Z$5,"")</f>
        <v/>
      </c>
      <c r="AD21" s="24">
        <f t="shared" si="15"/>
        <v>33</v>
      </c>
      <c r="AE21" s="24">
        <f t="shared" si="15"/>
        <v>18</v>
      </c>
      <c r="AF21" s="24" t="str">
        <f t="shared" si="15"/>
        <v/>
      </c>
      <c r="AG21" s="44">
        <f t="shared" si="8"/>
        <v>0.55000000000000004</v>
      </c>
      <c r="AH21" s="16">
        <f t="shared" si="9"/>
        <v>0.45</v>
      </c>
      <c r="AI21" s="45" t="str">
        <f t="shared" si="10"/>
        <v/>
      </c>
    </row>
    <row r="22" spans="1:35" ht="15.75">
      <c r="A22" s="3" t="s">
        <v>19</v>
      </c>
      <c r="B22" s="18">
        <v>1</v>
      </c>
      <c r="C22" s="18">
        <v>4</v>
      </c>
      <c r="D22" s="18">
        <v>0</v>
      </c>
      <c r="E22" s="18">
        <v>1</v>
      </c>
      <c r="F22" s="18">
        <v>4</v>
      </c>
      <c r="G22" s="18">
        <v>3</v>
      </c>
      <c r="H22" s="18">
        <v>3</v>
      </c>
      <c r="I22" s="18">
        <v>6</v>
      </c>
      <c r="J22" s="18">
        <v>3</v>
      </c>
      <c r="K22" s="18">
        <v>1</v>
      </c>
      <c r="L22" s="18">
        <v>5</v>
      </c>
      <c r="M22" s="18">
        <v>2</v>
      </c>
      <c r="N22" s="18">
        <v>5</v>
      </c>
      <c r="O22" s="18">
        <v>0</v>
      </c>
      <c r="P22" s="18">
        <v>0</v>
      </c>
      <c r="Q22" s="18">
        <v>3</v>
      </c>
      <c r="R22" s="18">
        <v>3</v>
      </c>
      <c r="S22" s="18">
        <v>8</v>
      </c>
      <c r="T22" s="18">
        <v>8</v>
      </c>
      <c r="U22" s="12"/>
      <c r="V22" s="18">
        <f t="shared" si="11"/>
        <v>60</v>
      </c>
      <c r="W22" s="19">
        <f t="shared" si="6"/>
        <v>0.6</v>
      </c>
      <c r="X22" s="18">
        <f t="shared" si="12"/>
        <v>24</v>
      </c>
      <c r="Y22" s="18">
        <f t="shared" si="13"/>
        <v>36</v>
      </c>
      <c r="Z22" s="22" t="str">
        <f t="shared" si="14"/>
        <v/>
      </c>
      <c r="AA22" s="31">
        <f t="shared" si="7"/>
        <v>0.54545454545454541</v>
      </c>
      <c r="AB22" s="19">
        <f t="shared" si="16"/>
        <v>0.6428571428571429</v>
      </c>
      <c r="AC22" s="32" t="str">
        <f t="shared" si="17"/>
        <v/>
      </c>
      <c r="AD22" s="24">
        <f t="shared" si="15"/>
        <v>31</v>
      </c>
      <c r="AE22" s="24">
        <f t="shared" si="15"/>
        <v>29</v>
      </c>
      <c r="AF22" s="24" t="str">
        <f t="shared" si="15"/>
        <v/>
      </c>
      <c r="AG22" s="44">
        <f t="shared" si="8"/>
        <v>0.51666666666666672</v>
      </c>
      <c r="AH22" s="16">
        <f t="shared" si="9"/>
        <v>0.72499999999999998</v>
      </c>
      <c r="AI22" s="45" t="str">
        <f t="shared" si="10"/>
        <v/>
      </c>
    </row>
    <row r="23" spans="1:35" ht="15.75">
      <c r="A23" s="3" t="s">
        <v>20</v>
      </c>
      <c r="B23" s="18">
        <v>5</v>
      </c>
      <c r="C23" s="18">
        <v>4</v>
      </c>
      <c r="D23" s="18">
        <v>3</v>
      </c>
      <c r="E23" s="18">
        <v>2</v>
      </c>
      <c r="F23" s="18">
        <v>4</v>
      </c>
      <c r="G23" s="18">
        <v>8</v>
      </c>
      <c r="H23" s="18">
        <v>7</v>
      </c>
      <c r="I23" s="18">
        <v>8</v>
      </c>
      <c r="J23" s="18">
        <v>3</v>
      </c>
      <c r="K23" s="18">
        <v>2</v>
      </c>
      <c r="L23" s="18">
        <v>6</v>
      </c>
      <c r="M23" s="18">
        <v>2</v>
      </c>
      <c r="N23" s="18">
        <v>5</v>
      </c>
      <c r="O23" s="18">
        <v>3</v>
      </c>
      <c r="P23" s="18">
        <v>0</v>
      </c>
      <c r="Q23" s="18">
        <v>3</v>
      </c>
      <c r="R23" s="18">
        <v>3</v>
      </c>
      <c r="S23" s="18">
        <v>7</v>
      </c>
      <c r="T23" s="18">
        <v>8</v>
      </c>
      <c r="U23" s="12"/>
      <c r="V23" s="18">
        <f t="shared" si="11"/>
        <v>83</v>
      </c>
      <c r="W23" s="19">
        <f t="shared" si="6"/>
        <v>0.83</v>
      </c>
      <c r="X23" s="18">
        <f t="shared" si="12"/>
        <v>36</v>
      </c>
      <c r="Y23" s="18">
        <f t="shared" si="13"/>
        <v>47</v>
      </c>
      <c r="Z23" s="22" t="str">
        <f t="shared" si="14"/>
        <v/>
      </c>
      <c r="AA23" s="31">
        <f t="shared" si="7"/>
        <v>0.81818181818181823</v>
      </c>
      <c r="AB23" s="19">
        <f t="shared" si="16"/>
        <v>0.8392857142857143</v>
      </c>
      <c r="AC23" s="32" t="str">
        <f t="shared" si="17"/>
        <v/>
      </c>
      <c r="AD23" s="24">
        <f t="shared" si="15"/>
        <v>52</v>
      </c>
      <c r="AE23" s="24">
        <f t="shared" si="15"/>
        <v>31</v>
      </c>
      <c r="AF23" s="24" t="str">
        <f t="shared" si="15"/>
        <v/>
      </c>
      <c r="AG23" s="44">
        <f t="shared" si="8"/>
        <v>0.8666666666666667</v>
      </c>
      <c r="AH23" s="16">
        <f t="shared" si="9"/>
        <v>0.77500000000000002</v>
      </c>
      <c r="AI23" s="45" t="str">
        <f t="shared" si="10"/>
        <v/>
      </c>
    </row>
    <row r="24" spans="1:35" ht="15.75">
      <c r="A24" s="3" t="s">
        <v>21</v>
      </c>
      <c r="B24" s="18">
        <v>2</v>
      </c>
      <c r="C24" s="18">
        <v>4</v>
      </c>
      <c r="D24" s="18">
        <v>0</v>
      </c>
      <c r="E24" s="18">
        <v>2</v>
      </c>
      <c r="F24" s="18">
        <v>4</v>
      </c>
      <c r="G24" s="18">
        <v>4</v>
      </c>
      <c r="H24" s="18">
        <v>3</v>
      </c>
      <c r="I24" s="18">
        <v>6</v>
      </c>
      <c r="J24" s="18">
        <v>6</v>
      </c>
      <c r="K24" s="18">
        <v>2</v>
      </c>
      <c r="L24" s="18">
        <v>5</v>
      </c>
      <c r="M24" s="18">
        <v>1</v>
      </c>
      <c r="N24" s="18">
        <v>1</v>
      </c>
      <c r="O24" s="18">
        <v>0</v>
      </c>
      <c r="P24" s="18">
        <v>0</v>
      </c>
      <c r="Q24" s="18">
        <v>3</v>
      </c>
      <c r="R24" s="18">
        <v>0</v>
      </c>
      <c r="S24" s="18">
        <v>7</v>
      </c>
      <c r="T24" s="18">
        <v>6</v>
      </c>
      <c r="U24" s="12"/>
      <c r="V24" s="18">
        <f t="shared" si="11"/>
        <v>56</v>
      </c>
      <c r="W24" s="19">
        <f t="shared" si="6"/>
        <v>0.56000000000000005</v>
      </c>
      <c r="X24" s="18">
        <f t="shared" si="12"/>
        <v>19</v>
      </c>
      <c r="Y24" s="18">
        <f t="shared" si="13"/>
        <v>37</v>
      </c>
      <c r="Z24" s="22" t="str">
        <f t="shared" si="14"/>
        <v/>
      </c>
      <c r="AA24" s="31">
        <f t="shared" si="7"/>
        <v>0.43181818181818182</v>
      </c>
      <c r="AB24" s="19">
        <f t="shared" si="16"/>
        <v>0.6607142857142857</v>
      </c>
      <c r="AC24" s="32" t="str">
        <f t="shared" si="17"/>
        <v/>
      </c>
      <c r="AD24" s="24">
        <f t="shared" si="15"/>
        <v>38</v>
      </c>
      <c r="AE24" s="24">
        <f t="shared" si="15"/>
        <v>18</v>
      </c>
      <c r="AF24" s="24" t="str">
        <f t="shared" si="15"/>
        <v/>
      </c>
      <c r="AG24" s="44">
        <f t="shared" si="8"/>
        <v>0.6333333333333333</v>
      </c>
      <c r="AH24" s="16">
        <f t="shared" si="9"/>
        <v>0.45</v>
      </c>
      <c r="AI24" s="45" t="str">
        <f t="shared" si="10"/>
        <v/>
      </c>
    </row>
    <row r="25" spans="1:35" ht="15.75">
      <c r="A25" s="3" t="s">
        <v>22</v>
      </c>
      <c r="B25" s="18">
        <v>0</v>
      </c>
      <c r="C25" s="18">
        <v>4</v>
      </c>
      <c r="D25" s="18">
        <v>3</v>
      </c>
      <c r="E25" s="18">
        <v>2</v>
      </c>
      <c r="F25" s="18">
        <v>4</v>
      </c>
      <c r="G25" s="18">
        <v>3</v>
      </c>
      <c r="H25" s="18">
        <v>3</v>
      </c>
      <c r="I25" s="18">
        <v>8</v>
      </c>
      <c r="J25" s="18">
        <v>8</v>
      </c>
      <c r="K25" s="18">
        <v>1</v>
      </c>
      <c r="L25" s="18">
        <v>6</v>
      </c>
      <c r="M25" s="18">
        <v>2</v>
      </c>
      <c r="N25" s="18">
        <v>5</v>
      </c>
      <c r="O25" s="18">
        <v>0</v>
      </c>
      <c r="P25" s="18">
        <v>0</v>
      </c>
      <c r="Q25" s="18">
        <v>3</v>
      </c>
      <c r="R25" s="18">
        <v>3</v>
      </c>
      <c r="S25" s="18">
        <v>3</v>
      </c>
      <c r="T25" s="18">
        <v>8</v>
      </c>
      <c r="U25" s="12"/>
      <c r="V25" s="18">
        <f t="shared" si="11"/>
        <v>66</v>
      </c>
      <c r="W25" s="19">
        <f t="shared" si="6"/>
        <v>0.66</v>
      </c>
      <c r="X25" s="18">
        <f t="shared" si="12"/>
        <v>27</v>
      </c>
      <c r="Y25" s="18">
        <f t="shared" si="13"/>
        <v>39</v>
      </c>
      <c r="Z25" s="22" t="str">
        <f t="shared" si="14"/>
        <v/>
      </c>
      <c r="AA25" s="31">
        <f t="shared" si="7"/>
        <v>0.61363636363636365</v>
      </c>
      <c r="AB25" s="19">
        <f t="shared" si="16"/>
        <v>0.6964285714285714</v>
      </c>
      <c r="AC25" s="32" t="str">
        <f t="shared" si="17"/>
        <v/>
      </c>
      <c r="AD25" s="24">
        <f t="shared" si="15"/>
        <v>42</v>
      </c>
      <c r="AE25" s="24">
        <f t="shared" si="15"/>
        <v>24</v>
      </c>
      <c r="AF25" s="24" t="str">
        <f t="shared" si="15"/>
        <v/>
      </c>
      <c r="AG25" s="44">
        <f t="shared" si="8"/>
        <v>0.7</v>
      </c>
      <c r="AH25" s="16">
        <f t="shared" si="9"/>
        <v>0.6</v>
      </c>
      <c r="AI25" s="45" t="str">
        <f t="shared" si="10"/>
        <v/>
      </c>
    </row>
    <row r="26" spans="1:35" ht="15.75">
      <c r="A26" s="3" t="s">
        <v>23</v>
      </c>
      <c r="B26" s="18">
        <v>2</v>
      </c>
      <c r="C26" s="18">
        <v>3</v>
      </c>
      <c r="D26" s="18">
        <v>3</v>
      </c>
      <c r="E26" s="18">
        <v>2</v>
      </c>
      <c r="F26" s="18">
        <v>4</v>
      </c>
      <c r="G26" s="18">
        <v>8</v>
      </c>
      <c r="H26" s="18">
        <v>3</v>
      </c>
      <c r="I26" s="18">
        <v>5</v>
      </c>
      <c r="J26" s="18">
        <v>7</v>
      </c>
      <c r="K26" s="18">
        <v>1</v>
      </c>
      <c r="L26" s="18">
        <v>6</v>
      </c>
      <c r="M26" s="18">
        <v>2</v>
      </c>
      <c r="N26" s="18">
        <v>1</v>
      </c>
      <c r="O26" s="18">
        <v>0</v>
      </c>
      <c r="P26" s="18">
        <v>0</v>
      </c>
      <c r="Q26" s="18">
        <v>3</v>
      </c>
      <c r="R26" s="18">
        <v>3</v>
      </c>
      <c r="S26" s="18">
        <v>7</v>
      </c>
      <c r="T26" s="18">
        <v>3</v>
      </c>
      <c r="U26" s="12"/>
      <c r="V26" s="18">
        <f t="shared" si="11"/>
        <v>63</v>
      </c>
      <c r="W26" s="19">
        <f t="shared" si="6"/>
        <v>0.63</v>
      </c>
      <c r="X26" s="18">
        <f t="shared" si="12"/>
        <v>24</v>
      </c>
      <c r="Y26" s="18">
        <f t="shared" si="13"/>
        <v>39</v>
      </c>
      <c r="Z26" s="22" t="str">
        <f t="shared" si="14"/>
        <v/>
      </c>
      <c r="AA26" s="31">
        <f t="shared" si="7"/>
        <v>0.54545454545454541</v>
      </c>
      <c r="AB26" s="19">
        <f t="shared" si="16"/>
        <v>0.6964285714285714</v>
      </c>
      <c r="AC26" s="32" t="str">
        <f t="shared" si="17"/>
        <v/>
      </c>
      <c r="AD26" s="24">
        <f t="shared" si="15"/>
        <v>44</v>
      </c>
      <c r="AE26" s="24">
        <f t="shared" si="15"/>
        <v>19</v>
      </c>
      <c r="AF26" s="24" t="str">
        <f t="shared" si="15"/>
        <v/>
      </c>
      <c r="AG26" s="44">
        <f t="shared" si="8"/>
        <v>0.73333333333333328</v>
      </c>
      <c r="AH26" s="16">
        <f t="shared" si="9"/>
        <v>0.47499999999999998</v>
      </c>
      <c r="AI26" s="45" t="str">
        <f t="shared" si="10"/>
        <v/>
      </c>
    </row>
    <row r="27" spans="1:35" ht="15.75">
      <c r="A27" s="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8" t="str">
        <f t="shared" si="11"/>
        <v/>
      </c>
      <c r="W27" s="19"/>
      <c r="X27" s="18" t="str">
        <f t="shared" si="12"/>
        <v/>
      </c>
      <c r="Y27" s="18" t="str">
        <f t="shared" si="13"/>
        <v/>
      </c>
      <c r="Z27" s="22" t="str">
        <f t="shared" si="14"/>
        <v/>
      </c>
      <c r="AA27" s="31" t="str">
        <f t="shared" ref="AA27:AA30" si="18">IFERROR(X27/X$5,"")</f>
        <v/>
      </c>
      <c r="AB27" s="19" t="str">
        <f t="shared" ref="AB27:AB30" si="19">IFERROR(Y27/Y$5,"")</f>
        <v/>
      </c>
      <c r="AC27" s="32" t="str">
        <f t="shared" si="17"/>
        <v/>
      </c>
      <c r="AD27" s="24" t="str">
        <f t="shared" si="15"/>
        <v/>
      </c>
      <c r="AE27" s="24" t="str">
        <f t="shared" si="15"/>
        <v/>
      </c>
      <c r="AF27" s="24" t="str">
        <f t="shared" si="15"/>
        <v/>
      </c>
      <c r="AG27" s="44" t="str">
        <f t="shared" ref="AG27:AG30" si="20">IFERROR(AD27/AD$5,"")</f>
        <v/>
      </c>
      <c r="AH27" s="16" t="str">
        <f t="shared" ref="AH27:AH30" si="21">IFERROR(AE27/AE$5,"")</f>
        <v/>
      </c>
      <c r="AI27" s="45" t="str">
        <f t="shared" si="10"/>
        <v/>
      </c>
    </row>
    <row r="28" spans="1:35" ht="15.75">
      <c r="A28" s="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8" t="str">
        <f t="shared" si="11"/>
        <v/>
      </c>
      <c r="W28" s="19"/>
      <c r="X28" s="18" t="str">
        <f t="shared" si="12"/>
        <v/>
      </c>
      <c r="Y28" s="18" t="str">
        <f t="shared" si="13"/>
        <v/>
      </c>
      <c r="Z28" s="22" t="str">
        <f t="shared" si="14"/>
        <v/>
      </c>
      <c r="AA28" s="31" t="str">
        <f t="shared" si="18"/>
        <v/>
      </c>
      <c r="AB28" s="19" t="str">
        <f t="shared" si="19"/>
        <v/>
      </c>
      <c r="AC28" s="32" t="str">
        <f t="shared" si="17"/>
        <v/>
      </c>
      <c r="AD28" s="24" t="str">
        <f t="shared" si="15"/>
        <v/>
      </c>
      <c r="AE28" s="24" t="str">
        <f t="shared" si="15"/>
        <v/>
      </c>
      <c r="AF28" s="24" t="str">
        <f t="shared" si="15"/>
        <v/>
      </c>
      <c r="AG28" s="44" t="str">
        <f t="shared" si="20"/>
        <v/>
      </c>
      <c r="AH28" s="16" t="str">
        <f t="shared" si="21"/>
        <v/>
      </c>
      <c r="AI28" s="45" t="str">
        <f t="shared" si="10"/>
        <v/>
      </c>
    </row>
    <row r="29" spans="1:35" ht="15.75">
      <c r="A29" s="3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8" t="str">
        <f t="shared" si="11"/>
        <v/>
      </c>
      <c r="W29" s="19"/>
      <c r="X29" s="18" t="str">
        <f t="shared" si="12"/>
        <v/>
      </c>
      <c r="Y29" s="18" t="str">
        <f t="shared" si="13"/>
        <v/>
      </c>
      <c r="Z29" s="22" t="str">
        <f t="shared" si="14"/>
        <v/>
      </c>
      <c r="AA29" s="31" t="str">
        <f t="shared" si="18"/>
        <v/>
      </c>
      <c r="AB29" s="19" t="str">
        <f t="shared" si="19"/>
        <v/>
      </c>
      <c r="AC29" s="32" t="str">
        <f t="shared" si="17"/>
        <v/>
      </c>
      <c r="AD29" s="24" t="str">
        <f t="shared" si="15"/>
        <v/>
      </c>
      <c r="AE29" s="24" t="str">
        <f t="shared" si="15"/>
        <v/>
      </c>
      <c r="AF29" s="24" t="str">
        <f t="shared" si="15"/>
        <v/>
      </c>
      <c r="AG29" s="44" t="str">
        <f t="shared" si="20"/>
        <v/>
      </c>
      <c r="AH29" s="16" t="str">
        <f t="shared" si="21"/>
        <v/>
      </c>
      <c r="AI29" s="45" t="str">
        <f t="shared" si="10"/>
        <v/>
      </c>
    </row>
    <row r="30" spans="1:35" ht="15.75">
      <c r="A30" s="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8" t="str">
        <f t="shared" si="11"/>
        <v/>
      </c>
      <c r="W30" s="19"/>
      <c r="X30" s="18" t="str">
        <f t="shared" si="12"/>
        <v/>
      </c>
      <c r="Y30" s="18" t="str">
        <f t="shared" si="13"/>
        <v/>
      </c>
      <c r="Z30" s="22" t="str">
        <f t="shared" si="14"/>
        <v/>
      </c>
      <c r="AA30" s="31" t="str">
        <f t="shared" si="18"/>
        <v/>
      </c>
      <c r="AB30" s="19" t="str">
        <f t="shared" si="19"/>
        <v/>
      </c>
      <c r="AC30" s="32" t="str">
        <f t="shared" si="17"/>
        <v/>
      </c>
      <c r="AD30" s="24" t="str">
        <f t="shared" si="15"/>
        <v/>
      </c>
      <c r="AE30" s="24" t="str">
        <f t="shared" si="15"/>
        <v/>
      </c>
      <c r="AF30" s="24" t="str">
        <f t="shared" si="15"/>
        <v/>
      </c>
      <c r="AG30" s="44" t="str">
        <f t="shared" si="20"/>
        <v/>
      </c>
      <c r="AH30" s="16" t="str">
        <f t="shared" si="21"/>
        <v/>
      </c>
      <c r="AI30" s="45" t="str">
        <f t="shared" si="10"/>
        <v/>
      </c>
    </row>
    <row r="31" spans="1:35" ht="15.75">
      <c r="A31" s="4"/>
      <c r="B31" s="20">
        <f>IFERROR(AVERAGE(B6:B30)/B5,"")</f>
        <v>0.39047619047619048</v>
      </c>
      <c r="C31" s="20">
        <f t="shared" ref="C31:U31" si="22">IFERROR(AVERAGE(C6:C30)/C5,"")</f>
        <v>0.79761904761904767</v>
      </c>
      <c r="D31" s="20">
        <f t="shared" si="22"/>
        <v>0.7142857142857143</v>
      </c>
      <c r="E31" s="20">
        <f t="shared" si="22"/>
        <v>0.88095238095238093</v>
      </c>
      <c r="F31" s="20">
        <f t="shared" si="22"/>
        <v>0.79761904761904767</v>
      </c>
      <c r="G31" s="20">
        <f t="shared" si="22"/>
        <v>0.5892857142857143</v>
      </c>
      <c r="H31" s="20">
        <f t="shared" si="22"/>
        <v>0.5</v>
      </c>
      <c r="I31" s="20">
        <f t="shared" si="22"/>
        <v>0.72023809523809523</v>
      </c>
      <c r="J31" s="20">
        <f t="shared" si="22"/>
        <v>0.5892857142857143</v>
      </c>
      <c r="K31" s="20">
        <f t="shared" si="22"/>
        <v>0.61904761904761907</v>
      </c>
      <c r="L31" s="20">
        <f t="shared" si="22"/>
        <v>0.58333333333333337</v>
      </c>
      <c r="M31" s="20">
        <f t="shared" si="22"/>
        <v>0.90476190476190477</v>
      </c>
      <c r="N31" s="20">
        <f t="shared" si="22"/>
        <v>0.6</v>
      </c>
      <c r="O31" s="20">
        <f t="shared" si="22"/>
        <v>0.38095238095238093</v>
      </c>
      <c r="P31" s="20">
        <f t="shared" si="22"/>
        <v>0.2857142857142857</v>
      </c>
      <c r="Q31" s="20">
        <f t="shared" si="22"/>
        <v>0.47023809523809523</v>
      </c>
      <c r="R31" s="20">
        <f t="shared" si="22"/>
        <v>0.61904761904761907</v>
      </c>
      <c r="S31" s="20">
        <f t="shared" si="22"/>
        <v>0.75</v>
      </c>
      <c r="T31" s="20">
        <f t="shared" si="22"/>
        <v>0.72023809523809523</v>
      </c>
      <c r="U31" s="20" t="str">
        <f t="shared" si="22"/>
        <v/>
      </c>
      <c r="V31" s="20">
        <f t="shared" ref="V31" si="23">IFERROR(AVERAGE(V6:V30)/V5,"")</f>
        <v>0.61523809523809525</v>
      </c>
      <c r="W31" s="20"/>
      <c r="X31" s="20">
        <f>IFERROR(AVERAGE(X6:X30)/X5,"")</f>
        <v>0.58874458874458879</v>
      </c>
      <c r="Y31" s="20">
        <f>IFERROR(AVERAGE(Y6:Y30)/Y5,"")</f>
        <v>0.63605442176870752</v>
      </c>
      <c r="Z31" s="23" t="str">
        <f>IFERROR(AVERAGE(Z6:Z30)/Z5,"")</f>
        <v/>
      </c>
      <c r="AA31" s="33">
        <f>IFERROR(AVERAGE(AA6:AA30)/AA5,"")</f>
        <v>0.58874458874458868</v>
      </c>
      <c r="AB31" s="21">
        <f t="shared" ref="AB31:AC31" si="24">IFERROR(AVERAGE(AB6:AB30)/AB5,"")</f>
        <v>0.63605442176870741</v>
      </c>
      <c r="AC31" s="46" t="str">
        <f t="shared" si="24"/>
        <v/>
      </c>
      <c r="AD31" s="20">
        <f>IFERROR(AVERAGE(AD6:AD30)/AD5,"")</f>
        <v>0.62222222222222223</v>
      </c>
      <c r="AE31" s="20">
        <f>IFERROR(AVERAGE(AE6:AE30)/AE5,"")</f>
        <v>0.60476190476190472</v>
      </c>
      <c r="AF31" s="23" t="str">
        <f>IFERROR(AVERAGE(AF6:AF30)/AF5,"")</f>
        <v/>
      </c>
      <c r="AG31" s="33">
        <f>IFERROR(AVERAGE(AG6:AG30)/AG5,"")</f>
        <v>0.62222222222222234</v>
      </c>
      <c r="AH31" s="21">
        <f t="shared" ref="AH31" si="25">IFERROR(AVERAGE(AH6:AH30)/AH5,"")</f>
        <v>0.60476190476190472</v>
      </c>
      <c r="AI31" s="46" t="str">
        <f t="shared" ref="AI31" si="26">IFERROR(AVERAGE(AI6:AI30)/AI5,"")</f>
        <v/>
      </c>
    </row>
    <row r="32" spans="1:35" ht="16.5" thickBot="1">
      <c r="A32" s="4"/>
      <c r="B32" s="20">
        <f>IFERROR(SKEW(B6:B30),"")</f>
        <v>0.76563119623886977</v>
      </c>
      <c r="C32" s="20">
        <f t="shared" ref="C32:U32" si="27">IFERROR(SKEW(C6:C30),"")</f>
        <v>-1.1521931825023428</v>
      </c>
      <c r="D32" s="20">
        <f t="shared" si="27"/>
        <v>-1.0232748471170301</v>
      </c>
      <c r="E32" s="20">
        <f t="shared" si="27"/>
        <v>-1.3265350695924798</v>
      </c>
      <c r="F32" s="20">
        <f t="shared" si="27"/>
        <v>-1.4593428934636146</v>
      </c>
      <c r="G32" s="20">
        <f t="shared" si="27"/>
        <v>0.67248630181014735</v>
      </c>
      <c r="H32" s="20">
        <f t="shared" si="27"/>
        <v>1.1584891659743979</v>
      </c>
      <c r="I32" s="20">
        <f t="shared" si="27"/>
        <v>-5.3448920696359731E-2</v>
      </c>
      <c r="J32" s="20">
        <f t="shared" si="27"/>
        <v>-4.9920486961287654E-2</v>
      </c>
      <c r="K32" s="20">
        <f t="shared" si="27"/>
        <v>-0.49579244498675051</v>
      </c>
      <c r="L32" s="20">
        <f t="shared" si="27"/>
        <v>-0.14399286671324243</v>
      </c>
      <c r="M32" s="20">
        <f t="shared" si="27"/>
        <v>-1.7004346270316344</v>
      </c>
      <c r="N32" s="20">
        <f t="shared" si="27"/>
        <v>-0.18593205505958371</v>
      </c>
      <c r="O32" s="20">
        <f t="shared" si="27"/>
        <v>0.52884010030822393</v>
      </c>
      <c r="P32" s="20">
        <f t="shared" si="27"/>
        <v>1.0232748471170301</v>
      </c>
      <c r="Q32" s="20">
        <f t="shared" si="27"/>
        <v>0.79971883599504501</v>
      </c>
      <c r="R32" s="20">
        <f t="shared" si="27"/>
        <v>-0.52884010030822415</v>
      </c>
      <c r="S32" s="20">
        <f t="shared" si="27"/>
        <v>-0.53773732649098149</v>
      </c>
      <c r="T32" s="20">
        <f t="shared" si="27"/>
        <v>-0.89782314037128519</v>
      </c>
      <c r="U32" s="20" t="str">
        <f t="shared" si="27"/>
        <v/>
      </c>
      <c r="V32" s="20">
        <f t="shared" ref="V32" si="28">IFERROR(SKEW(V6:V30),"")</f>
        <v>0.55613016352383116</v>
      </c>
      <c r="W32" s="20"/>
      <c r="X32" s="20">
        <f>IFERROR(SKEW(X6:X30),"")</f>
        <v>0.67557490710108647</v>
      </c>
      <c r="Y32" s="20">
        <f>IFERROR(SKEW(Y6:Y30),"")</f>
        <v>0.23224266541067101</v>
      </c>
      <c r="Z32" s="23" t="str">
        <f>IFERROR(SKEW(Z6:Z30),"")</f>
        <v/>
      </c>
      <c r="AA32" s="34">
        <f>IFERROR(SKEW(AA6:AA30),"")</f>
        <v>0.67557490710108847</v>
      </c>
      <c r="AB32" s="35">
        <f t="shared" ref="AB32:AC32" si="29">IFERROR(SKEW(AB6:AB30),"")</f>
        <v>0.2322426654106732</v>
      </c>
      <c r="AC32" s="36" t="str">
        <f t="shared" si="29"/>
        <v/>
      </c>
      <c r="AD32" s="20">
        <f>IFERROR(SKEW(AD6:AD30),"")</f>
        <v>0.34715267548494949</v>
      </c>
      <c r="AE32" s="20">
        <f>IFERROR(SKEW(AE6:AE30),"")</f>
        <v>9.5723836483902605E-2</v>
      </c>
      <c r="AF32" s="23" t="str">
        <f>IFERROR(SKEW(AF6:AF30),"")</f>
        <v/>
      </c>
      <c r="AG32" s="34">
        <f>IFERROR(SKEW(AG6:AG30),"")</f>
        <v>0.34715267548494783</v>
      </c>
      <c r="AH32" s="35">
        <f t="shared" ref="AH32:AI32" si="30">IFERROR(SKEW(AH6:AH30),"")</f>
        <v>9.5723836483903119E-2</v>
      </c>
      <c r="AI32" s="36" t="str">
        <f t="shared" si="30"/>
        <v/>
      </c>
    </row>
    <row r="33" spans="1:22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2" ht="40.5">
      <c r="A34" s="2"/>
      <c r="B34" s="15" t="s">
        <v>24</v>
      </c>
      <c r="C34" s="15" t="s">
        <v>25</v>
      </c>
      <c r="D34" s="3"/>
      <c r="E34" s="3"/>
      <c r="F34" s="3"/>
      <c r="G34" s="2"/>
      <c r="H34" s="2"/>
      <c r="I34" s="15" t="str">
        <f>IF(B34="","",B34)</f>
        <v>Energie</v>
      </c>
      <c r="J34" s="15" t="str">
        <f>IF(C34="","",C34)</f>
        <v>Druk</v>
      </c>
      <c r="K34" s="15" t="str">
        <f>IF(D34="","",D34)</f>
        <v/>
      </c>
      <c r="L34" s="15" t="str">
        <f>IF(E34="","",E34)</f>
        <v/>
      </c>
      <c r="M34" s="15" t="str">
        <f>IF(F34="","",F34)</f>
        <v/>
      </c>
      <c r="N34" s="9" t="s">
        <v>16</v>
      </c>
      <c r="O34" s="2"/>
      <c r="P34" s="2"/>
      <c r="Q34" s="15" t="str">
        <f>IF(I34="","",I34)</f>
        <v>Energie</v>
      </c>
      <c r="R34" s="15" t="str">
        <f>IF(J34="","",J34)</f>
        <v>Druk</v>
      </c>
      <c r="S34" s="15" t="str">
        <f>IF(K34="","",K34)</f>
        <v/>
      </c>
      <c r="T34" s="15" t="str">
        <f>IF(L34="","",L34)</f>
        <v/>
      </c>
      <c r="U34" s="15" t="str">
        <f>IF(M34="","",M34)</f>
        <v/>
      </c>
      <c r="V34" s="6" t="s">
        <v>16</v>
      </c>
    </row>
    <row r="35" spans="1:22" ht="15.75">
      <c r="A35" s="3" t="s">
        <v>26</v>
      </c>
      <c r="B35" s="3" t="str">
        <f>IF(B$34="","",IF($A35="","",CONCATENATE(B$34,$A35)))</f>
        <v>EnergieB</v>
      </c>
      <c r="C35" s="3" t="str">
        <f t="shared" ref="C35:F39" si="31">IF(C$34="","",IF($A35="","",CONCATENATE(C$34,$A35)))</f>
        <v>DrukB</v>
      </c>
      <c r="D35" s="3" t="str">
        <f t="shared" si="31"/>
        <v/>
      </c>
      <c r="E35" s="3" t="str">
        <f t="shared" si="31"/>
        <v/>
      </c>
      <c r="F35" s="3" t="str">
        <f t="shared" si="31"/>
        <v/>
      </c>
      <c r="G35" s="2"/>
      <c r="H35" s="8" t="str">
        <f>IF(A35="","",A35)</f>
        <v>B</v>
      </c>
      <c r="I35" s="3">
        <f t="shared" ref="I35:M39" si="32">IF(B35="","",SUMIF($B$4:$U$4,B35,$B$5:$U$5))</f>
        <v>20</v>
      </c>
      <c r="J35" s="3">
        <f t="shared" si="32"/>
        <v>24</v>
      </c>
      <c r="K35" s="3" t="str">
        <f t="shared" si="32"/>
        <v/>
      </c>
      <c r="L35" s="3" t="str">
        <f t="shared" si="32"/>
        <v/>
      </c>
      <c r="M35" s="3" t="str">
        <f t="shared" si="32"/>
        <v/>
      </c>
      <c r="N35" s="9">
        <f>IF(H35="","",SUM(I35:M35))</f>
        <v>44</v>
      </c>
      <c r="O35" s="2"/>
      <c r="P35" s="3" t="str">
        <f>IF(H35="","",H35)</f>
        <v>B</v>
      </c>
      <c r="Q35" s="47">
        <f t="shared" ref="Q35:U39" si="33">IFERROR(I35/$N$40,"")</f>
        <v>0.2</v>
      </c>
      <c r="R35" s="47">
        <f t="shared" si="33"/>
        <v>0.24</v>
      </c>
      <c r="S35" s="10" t="str">
        <f t="shared" si="33"/>
        <v/>
      </c>
      <c r="T35" s="10" t="str">
        <f t="shared" si="33"/>
        <v/>
      </c>
      <c r="U35" s="10" t="str">
        <f t="shared" si="33"/>
        <v/>
      </c>
      <c r="V35" s="11">
        <f>IF(P35="","",SUM(Q35:U35))</f>
        <v>0.44</v>
      </c>
    </row>
    <row r="36" spans="1:22" ht="15.75">
      <c r="A36" s="3" t="s">
        <v>27</v>
      </c>
      <c r="B36" s="3" t="str">
        <f t="shared" ref="B36:B39" si="34">IF(B$34="","",IF($A36="","",CONCATENATE(B$34,$A36)))</f>
        <v>EnergieV</v>
      </c>
      <c r="C36" s="3" t="str">
        <f t="shared" si="31"/>
        <v>DrukV</v>
      </c>
      <c r="D36" s="3" t="str">
        <f t="shared" si="31"/>
        <v/>
      </c>
      <c r="E36" s="3" t="str">
        <f t="shared" si="31"/>
        <v/>
      </c>
      <c r="F36" s="3" t="str">
        <f t="shared" si="31"/>
        <v/>
      </c>
      <c r="G36" s="2"/>
      <c r="H36" s="8" t="str">
        <f>IF(A36="","",A36)</f>
        <v>V</v>
      </c>
      <c r="I36" s="3">
        <f t="shared" si="32"/>
        <v>40</v>
      </c>
      <c r="J36" s="3">
        <f t="shared" si="32"/>
        <v>16</v>
      </c>
      <c r="K36" s="3" t="str">
        <f t="shared" si="32"/>
        <v/>
      </c>
      <c r="L36" s="3" t="str">
        <f t="shared" si="32"/>
        <v/>
      </c>
      <c r="M36" s="3" t="str">
        <f t="shared" si="32"/>
        <v/>
      </c>
      <c r="N36" s="9">
        <f t="shared" ref="N36:N39" si="35">IF(H36="","",SUM(I36:M36))</f>
        <v>56</v>
      </c>
      <c r="O36" s="2"/>
      <c r="P36" s="3" t="str">
        <f>IF(H36="","",H36)</f>
        <v>V</v>
      </c>
      <c r="Q36" s="47">
        <f t="shared" si="33"/>
        <v>0.4</v>
      </c>
      <c r="R36" s="47">
        <f t="shared" si="33"/>
        <v>0.16</v>
      </c>
      <c r="S36" s="10" t="str">
        <f t="shared" si="33"/>
        <v/>
      </c>
      <c r="T36" s="10" t="str">
        <f t="shared" si="33"/>
        <v/>
      </c>
      <c r="U36" s="10" t="str">
        <f t="shared" si="33"/>
        <v/>
      </c>
      <c r="V36" s="11">
        <f t="shared" ref="V36:V39" si="36">IF(P36="","",SUM(Q36:U36))</f>
        <v>0.56000000000000005</v>
      </c>
    </row>
    <row r="37" spans="1:22" ht="15.75">
      <c r="A37" s="3"/>
      <c r="B37" s="3" t="str">
        <f t="shared" si="34"/>
        <v/>
      </c>
      <c r="C37" s="3" t="str">
        <f t="shared" si="31"/>
        <v/>
      </c>
      <c r="D37" s="3" t="str">
        <f t="shared" si="31"/>
        <v/>
      </c>
      <c r="E37" s="3" t="str">
        <f t="shared" si="31"/>
        <v/>
      </c>
      <c r="F37" s="3" t="str">
        <f t="shared" si="31"/>
        <v/>
      </c>
      <c r="G37" s="2"/>
      <c r="H37" s="8" t="str">
        <f>IF(A37="","",A37)</f>
        <v/>
      </c>
      <c r="I37" s="3" t="str">
        <f t="shared" si="32"/>
        <v/>
      </c>
      <c r="J37" s="3" t="str">
        <f t="shared" si="32"/>
        <v/>
      </c>
      <c r="K37" s="3" t="str">
        <f t="shared" si="32"/>
        <v/>
      </c>
      <c r="L37" s="3" t="str">
        <f t="shared" si="32"/>
        <v/>
      </c>
      <c r="M37" s="3" t="str">
        <f t="shared" si="32"/>
        <v/>
      </c>
      <c r="N37" s="9" t="str">
        <f t="shared" si="35"/>
        <v/>
      </c>
      <c r="O37" s="2"/>
      <c r="P37" s="3" t="str">
        <f>IF(H37="","",H37)</f>
        <v/>
      </c>
      <c r="Q37" s="10" t="str">
        <f t="shared" si="33"/>
        <v/>
      </c>
      <c r="R37" s="10" t="str">
        <f t="shared" si="33"/>
        <v/>
      </c>
      <c r="S37" s="10" t="str">
        <f t="shared" si="33"/>
        <v/>
      </c>
      <c r="T37" s="10" t="str">
        <f t="shared" si="33"/>
        <v/>
      </c>
      <c r="U37" s="10" t="str">
        <f t="shared" si="33"/>
        <v/>
      </c>
      <c r="V37" s="11" t="str">
        <f t="shared" si="36"/>
        <v/>
      </c>
    </row>
    <row r="38" spans="1:22" ht="15.75">
      <c r="A38" s="3"/>
      <c r="B38" s="3" t="str">
        <f t="shared" si="34"/>
        <v/>
      </c>
      <c r="C38" s="3" t="str">
        <f t="shared" si="31"/>
        <v/>
      </c>
      <c r="D38" s="3" t="str">
        <f t="shared" si="31"/>
        <v/>
      </c>
      <c r="E38" s="3" t="str">
        <f t="shared" si="31"/>
        <v/>
      </c>
      <c r="F38" s="3" t="str">
        <f t="shared" si="31"/>
        <v/>
      </c>
      <c r="G38" s="2"/>
      <c r="H38" s="8" t="str">
        <f>IF(A38="","",A38)</f>
        <v/>
      </c>
      <c r="I38" s="3" t="str">
        <f t="shared" si="32"/>
        <v/>
      </c>
      <c r="J38" s="3" t="str">
        <f t="shared" si="32"/>
        <v/>
      </c>
      <c r="K38" s="3" t="str">
        <f t="shared" si="32"/>
        <v/>
      </c>
      <c r="L38" s="3" t="str">
        <f t="shared" si="32"/>
        <v/>
      </c>
      <c r="M38" s="3" t="str">
        <f t="shared" si="32"/>
        <v/>
      </c>
      <c r="N38" s="9" t="str">
        <f t="shared" si="35"/>
        <v/>
      </c>
      <c r="O38" s="2"/>
      <c r="P38" s="3" t="str">
        <f>IF(H38="","",H38)</f>
        <v/>
      </c>
      <c r="Q38" s="10" t="str">
        <f t="shared" si="33"/>
        <v/>
      </c>
      <c r="R38" s="10" t="str">
        <f t="shared" si="33"/>
        <v/>
      </c>
      <c r="S38" s="10" t="str">
        <f t="shared" si="33"/>
        <v/>
      </c>
      <c r="T38" s="10" t="str">
        <f t="shared" si="33"/>
        <v/>
      </c>
      <c r="U38" s="10" t="str">
        <f t="shared" si="33"/>
        <v/>
      </c>
      <c r="V38" s="11" t="str">
        <f t="shared" si="36"/>
        <v/>
      </c>
    </row>
    <row r="39" spans="1:22" ht="15.75">
      <c r="A39" s="3"/>
      <c r="B39" s="3" t="str">
        <f t="shared" si="34"/>
        <v/>
      </c>
      <c r="C39" s="3" t="str">
        <f t="shared" si="31"/>
        <v/>
      </c>
      <c r="D39" s="3" t="str">
        <f t="shared" si="31"/>
        <v/>
      </c>
      <c r="E39" s="3" t="str">
        <f t="shared" si="31"/>
        <v/>
      </c>
      <c r="F39" s="3" t="str">
        <f t="shared" si="31"/>
        <v/>
      </c>
      <c r="G39" s="2"/>
      <c r="H39" s="8" t="str">
        <f>IF(A39="","",A39)</f>
        <v/>
      </c>
      <c r="I39" s="3" t="str">
        <f t="shared" si="32"/>
        <v/>
      </c>
      <c r="J39" s="3" t="str">
        <f t="shared" si="32"/>
        <v/>
      </c>
      <c r="K39" s="3" t="str">
        <f t="shared" si="32"/>
        <v/>
      </c>
      <c r="L39" s="3" t="str">
        <f t="shared" si="32"/>
        <v/>
      </c>
      <c r="M39" s="3" t="str">
        <f t="shared" si="32"/>
        <v/>
      </c>
      <c r="N39" s="9" t="str">
        <f t="shared" si="35"/>
        <v/>
      </c>
      <c r="O39" s="2"/>
      <c r="P39" s="3" t="str">
        <f>IF(H39="","",H39)</f>
        <v/>
      </c>
      <c r="Q39" s="10" t="str">
        <f t="shared" si="33"/>
        <v/>
      </c>
      <c r="R39" s="10" t="str">
        <f t="shared" si="33"/>
        <v/>
      </c>
      <c r="S39" s="10" t="str">
        <f t="shared" si="33"/>
        <v/>
      </c>
      <c r="T39" s="10" t="str">
        <f t="shared" si="33"/>
        <v/>
      </c>
      <c r="U39" s="10" t="str">
        <f t="shared" si="33"/>
        <v/>
      </c>
      <c r="V39" s="11" t="str">
        <f t="shared" si="36"/>
        <v/>
      </c>
    </row>
    <row r="40" spans="1:22" ht="15.75">
      <c r="A40" s="2"/>
      <c r="B40" s="2"/>
      <c r="C40" s="2"/>
      <c r="D40" s="2"/>
      <c r="E40" s="2"/>
      <c r="F40" s="2"/>
      <c r="G40" s="2"/>
      <c r="H40" s="7" t="s">
        <v>16</v>
      </c>
      <c r="I40" s="9">
        <f>IF(I34="","",SUM(I35:I39))</f>
        <v>60</v>
      </c>
      <c r="J40" s="9">
        <f t="shared" ref="J40:M40" si="37">IF(J34="","",SUM(J35:J39))</f>
        <v>40</v>
      </c>
      <c r="K40" s="9" t="str">
        <f t="shared" si="37"/>
        <v/>
      </c>
      <c r="L40" s="9" t="str">
        <f t="shared" si="37"/>
        <v/>
      </c>
      <c r="M40" s="9" t="str">
        <f t="shared" si="37"/>
        <v/>
      </c>
      <c r="N40" s="9">
        <f t="shared" ref="N40" si="38">SUM(I40:M40)</f>
        <v>100</v>
      </c>
      <c r="O40" s="2"/>
      <c r="P40" s="6" t="s">
        <v>16</v>
      </c>
      <c r="Q40" s="11">
        <f>IF(Q34="","",SUM(Q35:Q39))</f>
        <v>0.60000000000000009</v>
      </c>
      <c r="R40" s="11">
        <f t="shared" ref="R40:U40" si="39">IF(R34="","",SUM(R35:R39))</f>
        <v>0.4</v>
      </c>
      <c r="S40" s="11" t="str">
        <f t="shared" si="39"/>
        <v/>
      </c>
      <c r="T40" s="11" t="str">
        <f t="shared" si="39"/>
        <v/>
      </c>
      <c r="U40" s="11" t="str">
        <f t="shared" si="39"/>
        <v/>
      </c>
      <c r="V40" s="11">
        <f>SUM(Q40:U40)</f>
        <v>1</v>
      </c>
    </row>
    <row r="41" spans="1:22" ht="15.75"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2" ht="15.75"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2" ht="15.75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2" ht="15.75"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2" ht="15.75"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2" ht="15.75"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2" ht="15.75"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2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8:21" ht="15.75"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8:21" ht="15.75"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8:21" ht="15.75"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8:21" ht="15.75"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8:21" ht="15.75"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8:21" ht="15.75"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8:21" ht="15.75"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</sheetData>
  <conditionalFormatting sqref="B32:V32">
    <cfRule type="cellIs" dxfId="3" priority="3" operator="greaterThanOrEqual">
      <formula>0.5</formula>
    </cfRule>
    <cfRule type="cellIs" dxfId="2" priority="5" operator="lessThanOrEqual">
      <formula>-0.5</formula>
    </cfRule>
  </conditionalFormatting>
  <conditionalFormatting sqref="B31:V31">
    <cfRule type="cellIs" dxfId="1" priority="4" operator="lessThanOrEqual">
      <formula>0.3</formula>
    </cfRule>
    <cfRule type="cellIs" dxfId="0" priority="6" operator="greaterThanOrEqual">
      <formula>0.7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Score analyse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2014-05-29T10:19:06Z</dcterms:created>
  <dcterms:modified xsi:type="dcterms:W3CDTF">2014-06-09T10:51:27Z</dcterms:modified>
</cp:coreProperties>
</file>